
<file path=[Content_Types].xml><?xml version="1.0" encoding="utf-8"?>
<Types xmlns="http://schemas.openxmlformats.org/package/2006/content-types">
  <Default Extension="bin" ContentType="application/vnd.openxmlformats-officedocument.spreadsheetml.printerSettings"/>
  <Default Extension="jpeg" ContentType="image/jpeg"/>
  <Default Extension="jp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drawings/drawing3.xml" ContentType="application/vnd.openxmlformats-officedocument.drawing+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drawings/drawing4.xml" ContentType="application/vnd.openxmlformats-officedocument.drawing+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drawings/drawing5.xml" ContentType="application/vnd.openxmlformats-officedocument.drawing+xml"/>
  <Override PartName="/xl/charts/chart10.xml" ContentType="application/vnd.openxmlformats-officedocument.drawingml.chart+xml"/>
  <Override PartName="/xl/charts/chart11.xml" ContentType="application/vnd.openxmlformats-officedocument.drawingml.chart+xml"/>
  <Override PartName="/xl/charts/chart12.xml" ContentType="application/vnd.openxmlformats-officedocument.drawingml.chart+xml"/>
  <Override PartName="/xl/drawings/drawing6.xml" ContentType="application/vnd.openxmlformats-officedocument.drawing+xml"/>
  <Override PartName="/xl/charts/chart13.xml" ContentType="application/vnd.openxmlformats-officedocument.drawingml.chart+xml"/>
  <Override PartName="/xl/drawings/drawing7.xml" ContentType="application/vnd.openxmlformats-officedocument.drawingml.chartshapes+xml"/>
  <Override PartName="/xl/charts/chart14.xml" ContentType="application/vnd.openxmlformats-officedocument.drawingml.chart+xml"/>
  <Override PartName="/xl/charts/chart15.xml" ContentType="application/vnd.openxmlformats-officedocument.drawingml.chart+xml"/>
  <Override PartName="/xl/drawings/drawing8.xml" ContentType="application/vnd.openxmlformats-officedocument.drawing+xml"/>
  <Override PartName="/xl/charts/chart16.xml" ContentType="application/vnd.openxmlformats-officedocument.drawingml.chart+xml"/>
  <Override PartName="/xl/charts/chart17.xml" ContentType="application/vnd.openxmlformats-officedocument.drawingml.chart+xml"/>
  <Override PartName="/xl/charts/chart18.xml" ContentType="application/vnd.openxmlformats-officedocument.drawingml.chart+xml"/>
  <Override PartName="/xl/drawings/drawing9.xml" ContentType="application/vnd.openxmlformats-officedocument.drawing+xml"/>
  <Override PartName="/xl/charts/chart19.xml" ContentType="application/vnd.openxmlformats-officedocument.drawingml.chart+xml"/>
  <Override PartName="/xl/drawings/drawing10.xml" ContentType="application/vnd.openxmlformats-officedocument.drawing+xml"/>
  <Override PartName="/xl/charts/chart20.xml" ContentType="application/vnd.openxmlformats-officedocument.drawingml.chart+xml"/>
  <Override PartName="/xl/charts/style1.xml" ContentType="application/vnd.ms-office.chartstyle+xml"/>
  <Override PartName="/xl/charts/colors1.xml" ContentType="application/vnd.ms-office.chartcolorstyle+xml"/>
  <Override PartName="/xl/charts/chart21.xml" ContentType="application/vnd.openxmlformats-officedocument.drawingml.chart+xml"/>
  <Override PartName="/xl/charts/style2.xml" ContentType="application/vnd.ms-office.chartstyle+xml"/>
  <Override PartName="/xl/charts/colors2.xml" ContentType="application/vnd.ms-office.chartcolorstyle+xml"/>
  <Override PartName="/xl/charts/chart22.xml" ContentType="application/vnd.openxmlformats-officedocument.drawingml.chart+xml"/>
  <Override PartName="/xl/charts/style3.xml" ContentType="application/vnd.ms-office.chartstyle+xml"/>
  <Override PartName="/xl/charts/colors3.xml" ContentType="application/vnd.ms-office.chartcolorstyle+xml"/>
  <Override PartName="/xl/charts/chart23.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126"/>
  <workbookPr defaultThemeVersion="166925"/>
  <mc:AlternateContent xmlns:mc="http://schemas.openxmlformats.org/markup-compatibility/2006">
    <mc:Choice Requires="x15">
      <x15ac:absPath xmlns:x15ac="http://schemas.microsoft.com/office/spreadsheetml/2010/11/ac" url="C:\Users\Shyli\Dropbox\Cours\Level Design\Rational LD\"/>
    </mc:Choice>
  </mc:AlternateContent>
  <xr:revisionPtr revIDLastSave="0" documentId="13_ncr:1_{83BE1FEC-7A0F-448D-A91C-F81AA63B5050}" xr6:coauthVersionLast="40" xr6:coauthVersionMax="40" xr10:uidLastSave="{00000000-0000-0000-0000-000000000000}"/>
  <bookViews>
    <workbookView xWindow="0" yWindow="0" windowWidth="15345" windowHeight="4860" tabRatio="853" activeTab="3" xr2:uid="{00000000-000D-0000-FFFF-FFFF00000000}"/>
  </bookViews>
  <sheets>
    <sheet name="HOME" sheetId="1" r:id="rId1"/>
    <sheet name="Brief" sheetId="10" r:id="rId2"/>
    <sheet name="Capacités" sheetId="2" r:id="rId3"/>
    <sheet name="Bestiaire" sheetId="4" r:id="rId4"/>
    <sheet name="Objets LD" sheetId="14" r:id="rId5"/>
    <sheet name="Bonus" sheetId="13" r:id="rId6"/>
    <sheet name="Table des dommages" sheetId="3" r:id="rId7"/>
    <sheet name="RLD Indice de Difficultés" sheetId="12" r:id="rId8"/>
    <sheet name="Tableau RLD (N. Sanity Beach)" sheetId="15" r:id="rId9"/>
    <sheet name="Tableau RLD (Jungle Rollers)" sheetId="16" r:id="rId10"/>
    <sheet name="Tableau RLD (The Great Gate)" sheetId="9" r:id="rId11"/>
    <sheet name="Tableau RLD (Boulders)" sheetId="8" r:id="rId12"/>
    <sheet name="Tableau RLD (Upstream) " sheetId="17" r:id="rId13"/>
    <sheet name="Tableau RLD (Papu Papu)" sheetId="18" r:id="rId14"/>
    <sheet name="Learning Curve" sheetId="6" r:id="rId15"/>
    <sheet name="ANALYSE" sheetId="19" r:id="rId16"/>
  </sheets>
  <externalReferences>
    <externalReference r:id="rId17"/>
  </externalReferences>
  <calcPr calcId="191029"/>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H6" i="19" l="1"/>
  <c r="H4" i="19"/>
  <c r="G6" i="19"/>
  <c r="F6" i="19"/>
  <c r="E6" i="19"/>
  <c r="C6" i="19"/>
  <c r="D6" i="19"/>
  <c r="G4" i="19"/>
  <c r="H5" i="19"/>
  <c r="G5" i="19"/>
  <c r="F5" i="19"/>
  <c r="E5" i="19"/>
  <c r="F4" i="19"/>
  <c r="E4" i="19"/>
  <c r="D5" i="19"/>
  <c r="D4" i="19"/>
  <c r="C5" i="19"/>
  <c r="C4" i="19"/>
  <c r="K18" i="8"/>
  <c r="E23" i="17"/>
  <c r="D25" i="17"/>
  <c r="E25" i="17"/>
  <c r="F25" i="17"/>
  <c r="G25" i="17"/>
  <c r="D14" i="18"/>
  <c r="E14" i="18"/>
  <c r="O34" i="9"/>
  <c r="F14" i="18"/>
  <c r="G4" i="18"/>
  <c r="G5" i="18"/>
  <c r="G6" i="18"/>
  <c r="G7" i="18"/>
  <c r="G3" i="18"/>
  <c r="H4" i="17"/>
  <c r="H5" i="17"/>
  <c r="H6" i="17"/>
  <c r="H7" i="17"/>
  <c r="H8" i="17"/>
  <c r="H9" i="17"/>
  <c r="H10" i="17"/>
  <c r="H11" i="17"/>
  <c r="H12" i="17"/>
  <c r="H13" i="17"/>
  <c r="H14" i="17"/>
  <c r="H15" i="17"/>
  <c r="H16" i="17"/>
  <c r="H17" i="17"/>
  <c r="H18" i="17"/>
  <c r="H19" i="17"/>
  <c r="H3" i="17"/>
  <c r="K21" i="8"/>
  <c r="K16" i="8"/>
  <c r="K3" i="8"/>
  <c r="K4" i="8"/>
  <c r="K5" i="8"/>
  <c r="K6" i="8"/>
  <c r="K7" i="8"/>
  <c r="K8" i="8"/>
  <c r="K9" i="8"/>
  <c r="K10" i="8"/>
  <c r="K11" i="8"/>
  <c r="K12" i="8"/>
  <c r="K13" i="8"/>
  <c r="K14" i="8"/>
  <c r="K2" i="8"/>
  <c r="Q3" i="9"/>
  <c r="Q4" i="9"/>
  <c r="Q5" i="9"/>
  <c r="Q6" i="9"/>
  <c r="Q7" i="9"/>
  <c r="Q8" i="9"/>
  <c r="Q9" i="9"/>
  <c r="Q10" i="9"/>
  <c r="Q11" i="9"/>
  <c r="Q12" i="9"/>
  <c r="Q13" i="9"/>
  <c r="Q14" i="9"/>
  <c r="Q15" i="9"/>
  <c r="Q16" i="9"/>
  <c r="Q17" i="9"/>
  <c r="Q18" i="9"/>
  <c r="Q19" i="9"/>
  <c r="Q20" i="9"/>
  <c r="Q21" i="9"/>
  <c r="Q22" i="9"/>
  <c r="Q23" i="9"/>
  <c r="Q24" i="9"/>
  <c r="Q25" i="9"/>
  <c r="Q26" i="9"/>
  <c r="Q27" i="9"/>
  <c r="Q2" i="9"/>
  <c r="O3" i="16"/>
  <c r="O4" i="16"/>
  <c r="O5" i="16"/>
  <c r="O6" i="16"/>
  <c r="O7" i="16"/>
  <c r="O8" i="16"/>
  <c r="O9" i="16"/>
  <c r="O10" i="16"/>
  <c r="O11" i="16"/>
  <c r="O12" i="16"/>
  <c r="O13" i="16"/>
  <c r="O14" i="16"/>
  <c r="O15" i="16"/>
  <c r="O16" i="16"/>
  <c r="O17" i="16"/>
  <c r="O18" i="16"/>
  <c r="O19" i="16"/>
  <c r="O20" i="16"/>
  <c r="O21" i="16"/>
  <c r="O2" i="16"/>
  <c r="N3" i="15"/>
  <c r="N4" i="15"/>
  <c r="N5" i="15"/>
  <c r="N6" i="15"/>
  <c r="N7" i="15"/>
  <c r="N8" i="15"/>
  <c r="N9" i="15"/>
  <c r="N10" i="15"/>
  <c r="N11" i="15"/>
  <c r="N12" i="15"/>
  <c r="N13" i="15"/>
  <c r="N14" i="15"/>
  <c r="N15" i="15"/>
  <c r="N16" i="15"/>
  <c r="N17" i="15"/>
  <c r="N18" i="15"/>
  <c r="N19" i="15"/>
  <c r="N20" i="15"/>
  <c r="N2" i="15"/>
  <c r="L8" i="18" l="1"/>
  <c r="L6" i="18"/>
  <c r="L5" i="18"/>
  <c r="L4" i="18"/>
  <c r="L3" i="18"/>
  <c r="F11" i="18"/>
  <c r="E11" i="18"/>
  <c r="D11" i="18"/>
  <c r="K9" i="17"/>
  <c r="K8" i="17"/>
  <c r="K7" i="17"/>
  <c r="K6" i="17"/>
  <c r="L5" i="17" s="1"/>
  <c r="K5" i="17"/>
  <c r="K4" i="17"/>
  <c r="L3" i="17"/>
  <c r="K3" i="17"/>
  <c r="G23" i="17"/>
  <c r="F23" i="17"/>
  <c r="D23" i="17"/>
  <c r="L8" i="17" l="1"/>
  <c r="M3" i="18"/>
  <c r="M6" i="18"/>
  <c r="M5" i="18"/>
  <c r="N29" i="16" l="1"/>
  <c r="M29" i="16"/>
  <c r="L29" i="16"/>
  <c r="K29" i="16"/>
  <c r="F29" i="16"/>
  <c r="E29" i="16"/>
  <c r="N26" i="16"/>
  <c r="M26" i="16"/>
  <c r="L26" i="16"/>
  <c r="K26" i="16"/>
  <c r="J26" i="16"/>
  <c r="I26" i="16"/>
  <c r="H26" i="16"/>
  <c r="G26" i="16"/>
  <c r="F26" i="16"/>
  <c r="E26" i="16"/>
  <c r="D26" i="16"/>
  <c r="N24" i="16"/>
  <c r="M24" i="16"/>
  <c r="L24" i="16"/>
  <c r="K24" i="16"/>
  <c r="J24" i="16"/>
  <c r="J29" i="16" s="1"/>
  <c r="I24" i="16"/>
  <c r="I29" i="16" s="1"/>
  <c r="H24" i="16"/>
  <c r="H29" i="16" s="1"/>
  <c r="G24" i="16"/>
  <c r="G29" i="16" s="1"/>
  <c r="F24" i="16"/>
  <c r="E24" i="16"/>
  <c r="D24" i="16"/>
  <c r="D29" i="16" s="1"/>
  <c r="T10" i="16"/>
  <c r="T9" i="16"/>
  <c r="T8" i="16"/>
  <c r="U8" i="16" s="1"/>
  <c r="T7" i="16"/>
  <c r="T6" i="16"/>
  <c r="U6" i="16" s="1"/>
  <c r="T5" i="16"/>
  <c r="T4" i="16"/>
  <c r="T3" i="16"/>
  <c r="T2" i="16"/>
  <c r="U2" i="16" s="1"/>
  <c r="M28" i="15"/>
  <c r="L28" i="15"/>
  <c r="K28" i="15"/>
  <c r="J28" i="15"/>
  <c r="I28" i="15"/>
  <c r="H28" i="15"/>
  <c r="M25" i="15"/>
  <c r="L25" i="15"/>
  <c r="K25" i="15"/>
  <c r="J25" i="15"/>
  <c r="I25" i="15"/>
  <c r="H25" i="15"/>
  <c r="G25" i="15"/>
  <c r="F25" i="15"/>
  <c r="E25" i="15"/>
  <c r="D25" i="15"/>
  <c r="M23" i="15"/>
  <c r="L23" i="15"/>
  <c r="K23" i="15"/>
  <c r="J23" i="15"/>
  <c r="I23" i="15"/>
  <c r="H23" i="15"/>
  <c r="G23" i="15"/>
  <c r="G28" i="15" s="1"/>
  <c r="F23" i="15"/>
  <c r="F28" i="15" s="1"/>
  <c r="E23" i="15"/>
  <c r="E28" i="15" s="1"/>
  <c r="D23" i="15"/>
  <c r="D28" i="15" s="1"/>
  <c r="T10" i="15"/>
  <c r="T9" i="15"/>
  <c r="T8" i="15"/>
  <c r="U8" i="15" s="1"/>
  <c r="T7" i="15"/>
  <c r="T6" i="15"/>
  <c r="U6" i="15" s="1"/>
  <c r="T5" i="15"/>
  <c r="T4" i="15"/>
  <c r="T3" i="15"/>
  <c r="T2" i="15"/>
  <c r="U2" i="15" s="1"/>
  <c r="F18" i="8" l="1"/>
  <c r="D18" i="8"/>
  <c r="AZ4" i="6"/>
  <c r="D31" i="9" l="1"/>
  <c r="P31" i="9" l="1"/>
  <c r="O31" i="9"/>
  <c r="N31" i="9"/>
  <c r="M31" i="9"/>
  <c r="L31" i="9"/>
  <c r="K31" i="9"/>
  <c r="J31" i="9"/>
  <c r="I31" i="9"/>
  <c r="H31" i="9"/>
  <c r="G31" i="9"/>
  <c r="F31" i="9"/>
  <c r="E31" i="9"/>
  <c r="P29" i="9"/>
  <c r="P34" i="9" s="1"/>
  <c r="O29" i="9"/>
  <c r="N29" i="9"/>
  <c r="N34" i="9" s="1"/>
  <c r="M29" i="9"/>
  <c r="M34" i="9" s="1"/>
  <c r="L29" i="9"/>
  <c r="L34" i="9" s="1"/>
  <c r="K29" i="9"/>
  <c r="K34" i="9" s="1"/>
  <c r="J29" i="9"/>
  <c r="J34" i="9" s="1"/>
  <c r="I29" i="9"/>
  <c r="I34" i="9" s="1"/>
  <c r="H29" i="9"/>
  <c r="H34" i="9" s="1"/>
  <c r="G29" i="9"/>
  <c r="G34" i="9" s="1"/>
  <c r="F29" i="9"/>
  <c r="F34" i="9" s="1"/>
  <c r="E29" i="9"/>
  <c r="E34" i="9" s="1"/>
  <c r="D29" i="9"/>
  <c r="D34" i="9" s="1"/>
  <c r="U11" i="9"/>
  <c r="U10" i="9"/>
  <c r="U9" i="9"/>
  <c r="U8" i="9"/>
  <c r="U7" i="9"/>
  <c r="U6" i="9"/>
  <c r="U5" i="9"/>
  <c r="U4" i="9"/>
  <c r="U3" i="9"/>
  <c r="U2" i="9"/>
  <c r="T2" i="8"/>
  <c r="J18" i="8"/>
  <c r="I18" i="8"/>
  <c r="H18" i="8"/>
  <c r="G18" i="8"/>
  <c r="E18" i="8"/>
  <c r="J16" i="8"/>
  <c r="J21" i="8" s="1"/>
  <c r="I16" i="8"/>
  <c r="I21" i="8" s="1"/>
  <c r="H16" i="8"/>
  <c r="H21" i="8" s="1"/>
  <c r="G16" i="8"/>
  <c r="G21" i="8" s="1"/>
  <c r="F16" i="8"/>
  <c r="F21" i="8" s="1"/>
  <c r="E16" i="8"/>
  <c r="E21" i="8" s="1"/>
  <c r="D16" i="8"/>
  <c r="D21" i="8" s="1"/>
  <c r="T5" i="8"/>
  <c r="T6" i="8" s="1"/>
  <c r="T3" i="8"/>
  <c r="V2" i="9" l="1"/>
  <c r="V6" i="9"/>
  <c r="V10" i="9"/>
  <c r="U5" i="8"/>
  <c r="U2" i="8"/>
  <c r="AZ9" i="6" l="1"/>
  <c r="AZ8" i="6"/>
  <c r="AZ7" i="6"/>
  <c r="AZ6" i="6"/>
  <c r="AZ5" i="6"/>
</calcChain>
</file>

<file path=xl/sharedStrings.xml><?xml version="1.0" encoding="utf-8"?>
<sst xmlns="http://schemas.openxmlformats.org/spreadsheetml/2006/main" count="717" uniqueCount="356">
  <si>
    <t>Cette liste est à adapter selon le gameplay du jeu analysé (Shooter / RPG / Plateforme, etc)</t>
  </si>
  <si>
    <t>Formules appliquées (vous pouvez ajouter d'autres formules si vous analysez d'autres données</t>
  </si>
  <si>
    <t>CAPACITES</t>
  </si>
  <si>
    <t>ATTAQUES</t>
  </si>
  <si>
    <t>Average CompletionTime (min)</t>
  </si>
  <si>
    <t>Attaque A</t>
  </si>
  <si>
    <t>Attaque B</t>
  </si>
  <si>
    <t>Effet secondaire (positif ou négatif)</t>
  </si>
  <si>
    <t>Sections du jeu analysées</t>
  </si>
  <si>
    <t>Description de la capacité</t>
  </si>
  <si>
    <t>ARMES
POWER UP</t>
  </si>
  <si>
    <t>Condition d'accès
(donné par PNJ, débloqué lvl X, fin d'une mission, etc)</t>
  </si>
  <si>
    <t>Lieu d'acquisition</t>
  </si>
  <si>
    <t>Utilité principale</t>
  </si>
  <si>
    <t>Utilité secondaire</t>
  </si>
  <si>
    <t>Répartition tâches</t>
  </si>
  <si>
    <t>GENERALES</t>
  </si>
  <si>
    <t>SPECIFIQUES</t>
  </si>
  <si>
    <t>SE DEPLACER</t>
  </si>
  <si>
    <t>MARCHER</t>
  </si>
  <si>
    <t>SAUTER</t>
  </si>
  <si>
    <t>SAUT</t>
  </si>
  <si>
    <t>SAUT LONG</t>
  </si>
  <si>
    <t>Nom ennemi</t>
  </si>
  <si>
    <t>Attaque</t>
  </si>
  <si>
    <t>Pattern déplacement</t>
  </si>
  <si>
    <t>Dégâts réels</t>
  </si>
  <si>
    <t>Indice Difficulté (ex : 1 --&gt; 10)</t>
  </si>
  <si>
    <t>Capacité/Arme associé</t>
  </si>
  <si>
    <t>Moyen spécifique pour le battre ?</t>
  </si>
  <si>
    <t>Récompense ?</t>
  </si>
  <si>
    <t>Commentaire ?</t>
  </si>
  <si>
    <t>Indice de Difficulté apprentissage capacité / découverte Bonus (min 0--&gt; max10) 
Indice dififculté ennemi
(min 0--&gt; max10)</t>
  </si>
  <si>
    <t>Zone 1</t>
  </si>
  <si>
    <t>Zone 2</t>
  </si>
  <si>
    <t>Zone 3</t>
  </si>
  <si>
    <t>Zone 4</t>
  </si>
  <si>
    <t>Zone 5</t>
  </si>
  <si>
    <t>Zone 6</t>
  </si>
  <si>
    <t>Zone 7</t>
  </si>
  <si>
    <t>Zone 8</t>
  </si>
  <si>
    <t>Zone 9</t>
  </si>
  <si>
    <t>Zone 10</t>
  </si>
  <si>
    <t>Zone 11</t>
  </si>
  <si>
    <t>Variété Gameplay
Σ Abilities Core Gameplay A / Σ Abilities All Core Gameplay</t>
  </si>
  <si>
    <t>Learning Matrix :
Indique dès qu'un nouvel élément de Gameplay survient [1 - Present - 0 : None]. Il ne peut apparâitre qu'une seule fois</t>
  </si>
  <si>
    <t>Abilites</t>
  </si>
  <si>
    <t>Avatar</t>
  </si>
  <si>
    <t>Activities</t>
  </si>
  <si>
    <t>Enemies archetypes</t>
  </si>
  <si>
    <t>Environment (Gameplay)</t>
  </si>
  <si>
    <t>BONUS</t>
  </si>
  <si>
    <t>Time Mod</t>
  </si>
  <si>
    <t>Space Modifier</t>
  </si>
  <si>
    <t>Ambiance</t>
  </si>
  <si>
    <t>Others</t>
  </si>
  <si>
    <t>Bumper</t>
  </si>
  <si>
    <t>Plateforms</t>
  </si>
  <si>
    <t>Forces Move</t>
  </si>
  <si>
    <t>Vertical</t>
  </si>
  <si>
    <t>Horizontal</t>
  </si>
  <si>
    <t>ENNEMIS</t>
  </si>
  <si>
    <t>Descending</t>
  </si>
  <si>
    <t>Ascending</t>
  </si>
  <si>
    <t>Confined</t>
  </si>
  <si>
    <t>Day</t>
  </si>
  <si>
    <t>Hidden Rooms</t>
  </si>
  <si>
    <t>LEARNING SCORE</t>
  </si>
  <si>
    <t>Level 1</t>
  </si>
  <si>
    <t>OBJETS LD</t>
  </si>
  <si>
    <t>Level 2</t>
  </si>
  <si>
    <t>Level 3</t>
  </si>
  <si>
    <t>Level 4</t>
  </si>
  <si>
    <t>Level 5</t>
  </si>
  <si>
    <t>Level 6</t>
  </si>
  <si>
    <t>Temps de complétion estimé (min)</t>
  </si>
  <si>
    <t>Pacing (Σ It.cap / time)</t>
  </si>
  <si>
    <t>Difficulté 
SOMMEPROD(nombre éléments ld;indice difficulté)*SOMMEPROD(Valeur Bonus Découverte Capacité;indice difficulté apprentissage capacité)))</t>
  </si>
  <si>
    <t>Difficulty /per level
=
SOMMEPROD(nombre éléments LD x indice difficulté)*SOMMEPROD(Valeur Bonus Découverte Capacité x indice difficulté apprentissage capacité)))</t>
  </si>
  <si>
    <t>Pacing
(Difficulty per level / time)</t>
  </si>
  <si>
    <t>Tortue</t>
  </si>
  <si>
    <t>Saut en rebond</t>
  </si>
  <si>
    <t>Plante carnivore</t>
  </si>
  <si>
    <t>Oneshot</t>
  </si>
  <si>
    <t>Attaque tourbillon</t>
  </si>
  <si>
    <t>Singe</t>
  </si>
  <si>
    <t>Attaquer quand il est aux extrémités</t>
  </si>
  <si>
    <t>Invulnérable pendant la roulade, repousse le joueur</t>
  </si>
  <si>
    <t>Indigène</t>
  </si>
  <si>
    <t>Avance vers le joueur lorsqu'il est sur la même plateforme puis retourne a sa position initiale</t>
  </si>
  <si>
    <t>Saut sur le bouclier</t>
  </si>
  <si>
    <t>Sauter sur lui l'empeche de bouger et permet de rebondir sur son bouclier</t>
  </si>
  <si>
    <t>Saut</t>
  </si>
  <si>
    <t>Boss Fight</t>
  </si>
  <si>
    <t>River</t>
  </si>
  <si>
    <t>Built structure</t>
  </si>
  <si>
    <t>Jungle</t>
  </si>
  <si>
    <t>Vie</t>
  </si>
  <si>
    <t>Pomme</t>
  </si>
  <si>
    <t>Barrière</t>
  </si>
  <si>
    <t>Croix</t>
  </si>
  <si>
    <t>Caisse</t>
  </si>
  <si>
    <t>Plateforme rotative</t>
  </si>
  <si>
    <t>Plateforme glissante</t>
  </si>
  <si>
    <t>TNT</t>
  </si>
  <si>
    <t>Aucun</t>
  </si>
  <si>
    <t>Rebondir</t>
  </si>
  <si>
    <t>Attaque sauté</t>
  </si>
  <si>
    <t>Masque aku-aku</t>
  </si>
  <si>
    <t>Combat</t>
  </si>
  <si>
    <t>Plateforme</t>
  </si>
  <si>
    <t>Collection</t>
  </si>
  <si>
    <t>Piège</t>
  </si>
  <si>
    <t>Zone bonus</t>
  </si>
  <si>
    <t>Esquive</t>
  </si>
  <si>
    <t>Zone Bonus 1</t>
  </si>
  <si>
    <t>Zone Bonus 2</t>
  </si>
  <si>
    <t>Plateforme rebondissante</t>
  </si>
  <si>
    <t>Marcher</t>
  </si>
  <si>
    <t>Sauter</t>
  </si>
  <si>
    <t>Attaquer</t>
  </si>
  <si>
    <t>Tawna  Bonus Round</t>
  </si>
  <si>
    <t>Explore</t>
  </si>
  <si>
    <t>Jumping</t>
  </si>
  <si>
    <t>Invincible</t>
  </si>
  <si>
    <t>Moving L/R</t>
  </si>
  <si>
    <t>Charge</t>
  </si>
  <si>
    <t>Following F/B</t>
  </si>
  <si>
    <t>Following Forward</t>
  </si>
  <si>
    <t>Static</t>
  </si>
  <si>
    <t>Boss</t>
  </si>
  <si>
    <t>Roue</t>
  </si>
  <si>
    <t>Platforme rotative</t>
  </si>
  <si>
    <t>Trap</t>
  </si>
  <si>
    <t>Plateforme mouvante</t>
  </si>
  <si>
    <t>Interior</t>
  </si>
  <si>
    <t>Bonus Round</t>
  </si>
  <si>
    <t>Muret</t>
  </si>
  <si>
    <t>Vrel Eloïse</t>
  </si>
  <si>
    <t>Defiolle Orane</t>
  </si>
  <si>
    <t>Sautron Romain</t>
  </si>
  <si>
    <t>Caisse basique</t>
  </si>
  <si>
    <t>Caisse rayé</t>
  </si>
  <si>
    <t>Iron Arrow Crate</t>
  </si>
  <si>
    <t>Colonne épineuse</t>
  </si>
  <si>
    <t>Torche</t>
  </si>
  <si>
    <t>Trou</t>
  </si>
  <si>
    <t>Iron arrow Crate</t>
  </si>
  <si>
    <t>Iron &amp; point d’exclamation</t>
  </si>
  <si>
    <t>Checkpoint</t>
  </si>
  <si>
    <t>Caisse Point d’interrogation</t>
  </si>
  <si>
    <t>Caise aku-aku</t>
  </si>
  <si>
    <t>Statique</t>
  </si>
  <si>
    <t>Mobile (Gauche/Droite)</t>
  </si>
  <si>
    <t>Mobile (Droite)</t>
  </si>
  <si>
    <t>Gauche/Droite pause aux extrémité de la plateforme</t>
  </si>
  <si>
    <t>Aucune</t>
  </si>
  <si>
    <t>Nom</t>
  </si>
  <si>
    <t>Indice de difficulté</t>
  </si>
  <si>
    <t>Crabe</t>
  </si>
  <si>
    <t>Skunk</t>
  </si>
  <si>
    <t>Poisson</t>
  </si>
  <si>
    <t>Ennemis</t>
  </si>
  <si>
    <t>Capacités</t>
  </si>
  <si>
    <t>Bonus</t>
  </si>
  <si>
    <t>Masque Aku-Aku</t>
  </si>
  <si>
    <t>1 Vie</t>
  </si>
  <si>
    <t>Tawna Bonus Round</t>
  </si>
  <si>
    <t>Objets LD</t>
  </si>
  <si>
    <t>Rayé</t>
  </si>
  <si>
    <t>Trou/Eau</t>
  </si>
  <si>
    <t>Double roue</t>
  </si>
  <si>
    <t>Marche Simple</t>
  </si>
  <si>
    <t>Marche double</t>
  </si>
  <si>
    <t>Papu-Papu</t>
  </si>
  <si>
    <t>Venus Fly Trap ( Rouge et Verte) dans l'eau</t>
  </si>
  <si>
    <t>Venus Fly Trap ( Rouge et Bleue) dans l'eau</t>
  </si>
  <si>
    <t>Venus Fly Trap ( Rouge et Verte) au sol</t>
  </si>
  <si>
    <t>Flèche</t>
  </si>
  <si>
    <t>Caisse Vie</t>
  </si>
  <si>
    <t>No ground /pont</t>
  </si>
  <si>
    <t>Iron au sol</t>
  </si>
  <si>
    <t>Iron en l'air</t>
  </si>
  <si>
    <t>Categorie</t>
  </si>
  <si>
    <t>Caisse point d’interrogation</t>
  </si>
  <si>
    <t>Caisse masque Aku Aku</t>
  </si>
  <si>
    <t>Caisse TNT</t>
  </si>
  <si>
    <t>Tournoyer</t>
  </si>
  <si>
    <t>Attaque au sol</t>
  </si>
  <si>
    <t>Attaque dans les aires</t>
  </si>
  <si>
    <t>Saut depuis le sol</t>
  </si>
  <si>
    <t>Rebond</t>
  </si>
  <si>
    <t>Permet de rebondir sur certains ennemis</t>
  </si>
  <si>
    <t>Attaque Sauté</t>
  </si>
  <si>
    <t>Venus Fly Trap ( au sol)</t>
  </si>
  <si>
    <t>No Ground/Pont</t>
  </si>
  <si>
    <t>Marches d'escaliers</t>
  </si>
  <si>
    <t>Caisse rayée</t>
  </si>
  <si>
    <t>Attaque sautée</t>
  </si>
  <si>
    <t>Nom du Niveau</t>
  </si>
  <si>
    <t>Storyline</t>
  </si>
  <si>
    <t>Qui incarne-t-on ?</t>
  </si>
  <si>
    <t>Capacité de base</t>
  </si>
  <si>
    <t>Objectif</t>
  </si>
  <si>
    <t>N.Sanity Beach</t>
  </si>
  <si>
    <t>The Great Gate</t>
  </si>
  <si>
    <t>Boulders</t>
  </si>
  <si>
    <t>Jungle Rollers</t>
  </si>
  <si>
    <t>Upstream</t>
  </si>
  <si>
    <t>Papu Papu</t>
  </si>
  <si>
    <t>Crash</t>
  </si>
  <si>
    <t>Background</t>
  </si>
  <si>
    <t xml:space="preserve">Points de vie </t>
  </si>
  <si>
    <t>Saut en arc de cercle</t>
  </si>
  <si>
    <t>Mobile (Avant)</t>
  </si>
  <si>
    <t>Devant soi</t>
  </si>
  <si>
    <t>N°</t>
  </si>
  <si>
    <t>Caisse point d'interrogation</t>
  </si>
  <si>
    <t>Caisse vie</t>
  </si>
  <si>
    <t>Caisse point d'exclamation</t>
  </si>
  <si>
    <t>REBONDIR</t>
  </si>
  <si>
    <t>Crash tourbillone sur lui-même</t>
  </si>
  <si>
    <t>Crash se déplace dans toutes les directions</t>
  </si>
  <si>
    <t>Début du jeu</t>
  </si>
  <si>
    <t>Progresser dans les niveaux</t>
  </si>
  <si>
    <t>Crash effectue un saut court</t>
  </si>
  <si>
    <t>Crash effectue un saut plus long et plus haut</t>
  </si>
  <si>
    <t>Crash rebondit sur un objet après un premier saut</t>
  </si>
  <si>
    <t>Crash tourbillone sur lui-même dans les airs pendant un saut</t>
  </si>
  <si>
    <t>Sauter au dessus de vide ou sur des caisses</t>
  </si>
  <si>
    <t>Rebondir sur des ennemis pour des récompenses suplémentaire</t>
  </si>
  <si>
    <t>Rebondir sur des caisses pour obtenir plus de récompenses</t>
  </si>
  <si>
    <t>Eliminer des ennemis, casser des caisses</t>
  </si>
  <si>
    <t>Activez des blocs</t>
  </si>
  <si>
    <t>Eliminer des ennemis, casser des caisses en l'air</t>
  </si>
  <si>
    <t>Activez des plateformes rotatives</t>
  </si>
  <si>
    <t>Pourcentage de difficulté</t>
  </si>
  <si>
    <t>Nom de l'objet LD</t>
  </si>
  <si>
    <t>Nom du Bonus</t>
  </si>
  <si>
    <t xml:space="preserve">Indice Difficulté </t>
  </si>
  <si>
    <t>Permet au joueur de recommencer au checkpoint après une mort</t>
  </si>
  <si>
    <t>Récolter 100 fruit Wumpa donne une vie supplémentaire</t>
  </si>
  <si>
    <t>En récupérer 3 donne accès à une zone bonus</t>
  </si>
  <si>
    <t>Fruit Wumpa</t>
  </si>
  <si>
    <t>Description</t>
  </si>
  <si>
    <t>Caisse destructible contenant des pommes</t>
  </si>
  <si>
    <t>Caisse destructible contenant un masque Aku-Aku</t>
  </si>
  <si>
    <t>Caisse destructible contenant des pommes et sur laquelle le joueur peut rebondir</t>
  </si>
  <si>
    <t>Caisse sur laquelle le joueur peut rebondir plusieurs fois pour obtenir des pommes</t>
  </si>
  <si>
    <t>Caisse indestructible</t>
  </si>
  <si>
    <t>Caisse qui explose 3 secondes après son activation ou si elle est attaquée</t>
  </si>
  <si>
    <t>Caisse destructible contenant une vie supplémentaire</t>
  </si>
  <si>
    <t>Espace entre deux plateformes qui constitue une deathzone</t>
  </si>
  <si>
    <t>Roue se déplaçant de gauche à droite</t>
  </si>
  <si>
    <t>Permet de resister à une attaque. Effet cumublable 2 fois. Récolter un 3e masque permet d'etre invincible pendant un laps de temps</t>
  </si>
  <si>
    <t>Caisse indestructible permettant de rebondir très haut</t>
  </si>
  <si>
    <t>Plateforme qui s'oriente à l'horizontale lorsqu'elle est attaquée</t>
  </si>
  <si>
    <t>Plateforme inclinée qui accélère la descente et ralenti la montée</t>
  </si>
  <si>
    <t>Caisse à détruire pour activer un checkpoint</t>
  </si>
  <si>
    <t>Caisse qui permette d'activer l'apparition de caisses</t>
  </si>
  <si>
    <t>Passage étroit au-dessus du vide</t>
  </si>
  <si>
    <t>Deux roues se déplaçant de gauche à droite l'une à la suite de l'autre</t>
  </si>
  <si>
    <t>Colonne de pic qui sort descente ou remonte à un rythme régulier</t>
  </si>
  <si>
    <t>Produit une flamme puis s'éteint à intervalle régulier</t>
  </si>
  <si>
    <t>Grande marche d'escalier en pierre</t>
  </si>
  <si>
    <t>Marche d'escalier en pierre</t>
  </si>
  <si>
    <t>Plateforme qui se déplace sur l'eau</t>
  </si>
  <si>
    <t>Caisse indestructible qui est soumise à la gravité</t>
  </si>
  <si>
    <t>Large obstacle en travers du chemin</t>
  </si>
  <si>
    <t>Petit obstacle en travers du chemin qui ralenti le joueur lorsqu'il rentre en contact</t>
  </si>
  <si>
    <t>Petit obstacle en bois qui ralenti le joueur lorsqu'il rentre en contact</t>
  </si>
  <si>
    <t>Atteindre la plateforme d'arrivée sans tomber dans l'eau et en faisant attention aux divers ennemis.</t>
  </si>
  <si>
    <t>Gravir le mur et atteindre la plateforme d’arrivée</t>
  </si>
  <si>
    <t>Atteindre la plateforme d’arrivée en sautant au dessus des gouffres dans le sol sans se faire écraser par les boulets.</t>
  </si>
  <si>
    <t>Battre Papu-Papu en lui sautant dessus et en évitant ses attaques</t>
  </si>
  <si>
    <t>Zone 8 bis</t>
  </si>
  <si>
    <t>Niveau 1 : 
N. Sanity Beach</t>
  </si>
  <si>
    <t>Niveau 2 :
Jungle Rollers</t>
  </si>
  <si>
    <t>Niveau 3 :
The Great Gate</t>
  </si>
  <si>
    <t>Niveau 4 :
Boulders</t>
  </si>
  <si>
    <t>Niveau 5 :
Upstream</t>
  </si>
  <si>
    <t>Niveau 6:
Papu Papu</t>
  </si>
  <si>
    <t>Niveau 1  - N. Sanity Beach</t>
  </si>
  <si>
    <t>Niveau 2 - Jungle Rollers</t>
  </si>
  <si>
    <t>Niveau 3 - The Great Gate</t>
  </si>
  <si>
    <t>Niveau 4 - Boulders</t>
  </si>
  <si>
    <t>Niveau 5 - Upstream</t>
  </si>
  <si>
    <t>Niveau 6 - Papu Papu</t>
  </si>
  <si>
    <t>Bonus Level</t>
  </si>
  <si>
    <t>Crash découver l'île sur laquelle il a atterit il quitte la plage pour s'enfoncer dans la jungle.</t>
  </si>
  <si>
    <t>Crash doit traverser la jungle en évitant quelques pièges disséminés tels que des roues.</t>
  </si>
  <si>
    <t>Crash doit franchir la  Grande Porte qui barre sa route.</t>
  </si>
  <si>
    <t>Crash descend une colline en étant poursuivi par de grands boulets de pierre .</t>
  </si>
  <si>
    <t>Crash doit remonter une rivière.</t>
  </si>
  <si>
    <t>Crash doit se battre contre Papu-Papu.</t>
  </si>
  <si>
    <t>Crash vient de se réveiller au bord de la plage après s’être échapper de la tour de Cortex.</t>
  </si>
  <si>
    <t xml:space="preserve">Crash a traversé la plage et s'enfonce dans la jungle. </t>
  </si>
  <si>
    <t>Crash a traversé la jungle jusqu'à la grande porte.</t>
  </si>
  <si>
    <t>Crash a franchi la grande porte.</t>
  </si>
  <si>
    <t>Crash est allé jusqu'en haut de la rivière.</t>
  </si>
  <si>
    <t>Crash arrive dans une hutte ou Papu-Papu se réveille et veut l'affronter.</t>
  </si>
  <si>
    <t>Traverser la jungle pour rejoindre le Grand Portail voulant peut-être demander de l'aide aux habitants de l'île</t>
  </si>
  <si>
    <t>Explorer l'île pour s'échapper, obtenir des informations ou se faire aider.</t>
  </si>
  <si>
    <t>Gauche/droite sur 3 cases</t>
  </si>
  <si>
    <t>Mobile (Gauche/Droite en suivant le joueur) et mobile (Avant/Arrière) (Deadzone)</t>
  </si>
  <si>
    <t>Saut sur la carapace pour retourner la tortue, elle devient ainsi immobile</t>
  </si>
  <si>
    <t>Sauter sur la tortue ne la tue pas.
La tortue se retourne et continue son paterne au bout de 10 secondes après le dernier rebond du joueur.</t>
  </si>
  <si>
    <t>Exploration</t>
  </si>
  <si>
    <t>No ground / pont</t>
  </si>
  <si>
    <t>Marches</t>
  </si>
  <si>
    <t>Caisse basique X</t>
  </si>
  <si>
    <t>Caisses à pommes</t>
  </si>
  <si>
    <t>Caisse Point d'interrogration</t>
  </si>
  <si>
    <t>Masque Aku Aku</t>
  </si>
  <si>
    <t xml:space="preserve">Caisse Flèche </t>
  </si>
  <si>
    <t>Caisse checkpoint</t>
  </si>
  <si>
    <t>Caisse en fer point d'exclamation</t>
  </si>
  <si>
    <t>Caisse de vie</t>
  </si>
  <si>
    <t>Bonus Zone</t>
  </si>
  <si>
    <t xml:space="preserve">Exploration </t>
  </si>
  <si>
    <t>Double Roue</t>
  </si>
  <si>
    <t>Venus Fly Trap</t>
  </si>
  <si>
    <t>Caisse Aku-Aku</t>
  </si>
  <si>
    <t>Caisse fléche</t>
  </si>
  <si>
    <t>Caisse en fer</t>
  </si>
  <si>
    <t>Se ferme si le joueur est dessus</t>
  </si>
  <si>
    <t>Se ferme toutes les 2,5 secondes</t>
  </si>
  <si>
    <t>Tournoie et donne un coup de bâton</t>
  </si>
  <si>
    <t>Saute</t>
  </si>
  <si>
    <t>Peu dangereux, il ne fait que sauter</t>
  </si>
  <si>
    <t>Facile à éviter</t>
  </si>
  <si>
    <t>Réflexes requis</t>
  </si>
  <si>
    <t>masque</t>
  </si>
  <si>
    <t>Attaque Sautée</t>
  </si>
  <si>
    <t>Venus Fly Trap (Rouge et Verte)</t>
  </si>
  <si>
    <t>Venus Fly Trap (Rouge et Bleue)</t>
  </si>
  <si>
    <t>Caisse "?"</t>
  </si>
  <si>
    <t>Caisse vide</t>
  </si>
  <si>
    <t>Caisse masque</t>
  </si>
  <si>
    <t>Caisse Checkpoint</t>
  </si>
  <si>
    <t>Trous</t>
  </si>
  <si>
    <t>Nénuphars</t>
  </si>
  <si>
    <t>Feuille</t>
  </si>
  <si>
    <t>Esquiver</t>
  </si>
  <si>
    <t>Eviter</t>
  </si>
  <si>
    <t>ENNEMIS ATTAQUE</t>
  </si>
  <si>
    <t>Tourne</t>
  </si>
  <si>
    <t>Tape</t>
  </si>
  <si>
    <t>Attaque Ennemi</t>
  </si>
  <si>
    <t>Se déplacer, Sauter, Attaquer</t>
  </si>
  <si>
    <t>Temps de Complétion</t>
  </si>
  <si>
    <t>Pacing</t>
  </si>
  <si>
    <t>Niveaux</t>
  </si>
  <si>
    <t>Difficulté Moyenne</t>
  </si>
  <si>
    <t>Global</t>
  </si>
  <si>
    <t>AVIS: Le nombre d'élément à appréhender dès le début du jeu rend l'apprentissage difficile et les premiers niveaux laborieux. Un niveau de tutoriel expliquant toutes les mécaniques pourrait adoucir la courbe d'apprentissage. Le niveau du boss est beaucoup plus facile comparé au niveaux précédant et pourrais être complexifié pour apporter plus de challenge.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</si>
</sst>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4">
    <font>
      <sz val="11"/>
      <color rgb="FF000000"/>
      <name val="Calibri"/>
    </font>
    <font>
      <sz val="10"/>
      <name val="Arial"/>
      <family val="2"/>
    </font>
    <font>
      <sz val="18"/>
      <color rgb="FF000000"/>
      <name val="Calibri"/>
      <family val="2"/>
    </font>
    <font>
      <sz val="11"/>
      <name val="Calibri"/>
      <family val="2"/>
    </font>
    <font>
      <b/>
      <sz val="12"/>
      <name val="Arial"/>
      <family val="2"/>
    </font>
    <font>
      <b/>
      <sz val="18"/>
      <color rgb="FFFF0000"/>
      <name val="Arial"/>
      <family val="2"/>
    </font>
    <font>
      <b/>
      <sz val="9"/>
      <name val="Arial"/>
      <family val="2"/>
    </font>
    <font>
      <b/>
      <sz val="16"/>
      <name val="Arial"/>
      <family val="2"/>
    </font>
    <font>
      <b/>
      <sz val="12"/>
      <color rgb="FFFFFFFF"/>
      <name val="Arial"/>
      <family val="2"/>
    </font>
    <font>
      <b/>
      <i/>
      <sz val="12"/>
      <name val="Arial"/>
      <family val="2"/>
    </font>
    <font>
      <b/>
      <sz val="14"/>
      <name val="Arial"/>
      <family val="2"/>
    </font>
    <font>
      <b/>
      <sz val="14"/>
      <name val="Trebuchet MS"/>
      <family val="2"/>
    </font>
    <font>
      <sz val="10"/>
      <name val="Trebuchet MS"/>
      <family val="2"/>
    </font>
    <font>
      <sz val="14"/>
      <name val="Trebuchet MS"/>
      <family val="2"/>
    </font>
    <font>
      <b/>
      <sz val="8"/>
      <color rgb="FF000000"/>
      <name val="Trebuchet MS"/>
      <family val="2"/>
    </font>
    <font>
      <b/>
      <sz val="16"/>
      <color rgb="FFFFFFFF"/>
      <name val="Arial"/>
      <family val="2"/>
    </font>
    <font>
      <b/>
      <sz val="10"/>
      <color rgb="FFFFFFFF"/>
      <name val="Arial"/>
      <family val="2"/>
    </font>
    <font>
      <sz val="10"/>
      <color rgb="FF000000"/>
      <name val="Trebuchet MS"/>
      <family val="2"/>
    </font>
    <font>
      <b/>
      <sz val="10"/>
      <name val="Arial"/>
      <family val="2"/>
    </font>
    <font>
      <b/>
      <sz val="18"/>
      <color rgb="FF000000"/>
      <name val="Calibri"/>
      <family val="2"/>
    </font>
    <font>
      <b/>
      <sz val="11"/>
      <color rgb="FFFFFFFF"/>
      <name val="Calibri"/>
      <family val="2"/>
    </font>
    <font>
      <sz val="11"/>
      <color rgb="FF953734"/>
      <name val="Calibri"/>
      <family val="2"/>
    </font>
    <font>
      <sz val="11"/>
      <color rgb="FF76923C"/>
      <name val="Calibri"/>
      <family val="2"/>
    </font>
    <font>
      <sz val="11"/>
      <color rgb="FF494429"/>
      <name val="Calibri"/>
      <family val="2"/>
    </font>
    <font>
      <sz val="11"/>
      <color rgb="FF31859B"/>
      <name val="Calibri"/>
      <family val="2"/>
    </font>
    <font>
      <sz val="11"/>
      <color rgb="FFE36C09"/>
      <name val="Calibri"/>
      <family val="2"/>
    </font>
    <font>
      <sz val="11"/>
      <color rgb="FF5F497A"/>
      <name val="Calibri"/>
      <family val="2"/>
    </font>
    <font>
      <sz val="10"/>
      <color rgb="FF000000"/>
      <name val="Calibri"/>
      <family val="2"/>
    </font>
    <font>
      <sz val="11"/>
      <color rgb="FFFFFFFF"/>
      <name val="Calibri"/>
      <family val="2"/>
    </font>
    <font>
      <b/>
      <sz val="11"/>
      <color rgb="FFFFFFFF"/>
      <name val="Trebuchet MS"/>
      <family val="2"/>
    </font>
    <font>
      <sz val="10"/>
      <name val="Arial"/>
      <family val="2"/>
    </font>
    <font>
      <b/>
      <sz val="10"/>
      <name val="Arial"/>
      <family val="2"/>
    </font>
    <font>
      <sz val="10"/>
      <color rgb="FF000000"/>
      <name val="Trebuchet MS"/>
      <family val="2"/>
    </font>
    <font>
      <sz val="10"/>
      <name val="Trebuchet MS"/>
      <family val="2"/>
    </font>
    <font>
      <sz val="11"/>
      <color rgb="FF17365D"/>
      <name val="Calibri"/>
      <family val="2"/>
    </font>
    <font>
      <sz val="11"/>
      <color rgb="FF76923C"/>
      <name val="Calibri"/>
      <family val="2"/>
    </font>
    <font>
      <sz val="11"/>
      <color rgb="FF366092"/>
      <name val="Calibri"/>
      <family val="2"/>
    </font>
    <font>
      <sz val="11"/>
      <color rgb="FF494429"/>
      <name val="Calibri"/>
      <family val="2"/>
    </font>
    <font>
      <sz val="11"/>
      <color rgb="FF5F497A"/>
      <name val="Calibri"/>
      <family val="2"/>
    </font>
    <font>
      <b/>
      <sz val="10"/>
      <color rgb="FF000000"/>
      <name val="Calibri"/>
      <family val="2"/>
    </font>
    <font>
      <sz val="11"/>
      <color rgb="FF000000"/>
      <name val="Calibri"/>
      <family val="2"/>
    </font>
    <font>
      <b/>
      <sz val="12"/>
      <color theme="0"/>
      <name val="Calibri"/>
      <family val="2"/>
    </font>
    <font>
      <sz val="14"/>
      <color rgb="FF000000"/>
      <name val="Trebuchet MS"/>
      <family val="2"/>
    </font>
    <font>
      <sz val="11"/>
      <color rgb="FF006100"/>
      <name val="Calibri"/>
      <family val="2"/>
      <scheme val="minor"/>
    </font>
    <font>
      <sz val="14"/>
      <color rgb="FF000000"/>
      <name val="Calibri"/>
      <family val="2"/>
    </font>
    <font>
      <sz val="20"/>
      <color rgb="FF000000"/>
      <name val="Calibri"/>
      <family val="2"/>
    </font>
    <font>
      <sz val="26"/>
      <color rgb="FF000000"/>
      <name val="Calibri"/>
      <family val="2"/>
    </font>
    <font>
      <sz val="20"/>
      <color theme="1"/>
      <name val="Calibri"/>
      <family val="2"/>
    </font>
    <font>
      <b/>
      <u/>
      <sz val="18"/>
      <name val="Calibri"/>
      <family val="2"/>
    </font>
    <font>
      <b/>
      <u/>
      <sz val="24"/>
      <color rgb="FF000000"/>
      <name val="Calibri"/>
      <family val="2"/>
    </font>
    <font>
      <sz val="20"/>
      <name val="Calibri"/>
      <family val="2"/>
    </font>
    <font>
      <b/>
      <sz val="28"/>
      <name val="Arial"/>
      <family val="2"/>
    </font>
    <font>
      <sz val="28"/>
      <name val="Calibri"/>
      <family val="2"/>
    </font>
    <font>
      <sz val="11"/>
      <name val="Trebuchet MS"/>
      <family val="2"/>
    </font>
    <font>
      <sz val="11"/>
      <color rgb="FF000000"/>
      <name val="Calibri"/>
    </font>
    <font>
      <b/>
      <sz val="8"/>
      <color rgb="FF000000"/>
      <name val="Trebuchet MS"/>
    </font>
    <font>
      <sz val="10"/>
      <name val="Trebuchet MS"/>
    </font>
    <font>
      <b/>
      <sz val="10"/>
      <color theme="0"/>
      <name val="Arial"/>
      <family val="2"/>
    </font>
    <font>
      <sz val="10"/>
      <color rgb="FF000000"/>
      <name val="Trebuchet MS"/>
    </font>
    <font>
      <b/>
      <sz val="11"/>
      <color rgb="FFFFFFFF"/>
      <name val="Trebuchet MS"/>
    </font>
    <font>
      <sz val="10"/>
      <name val="Arial"/>
    </font>
    <font>
      <sz val="11"/>
      <name val="Calibri"/>
    </font>
    <font>
      <b/>
      <sz val="16"/>
      <color rgb="FFFFFFFF"/>
      <name val="Arial"/>
    </font>
    <font>
      <b/>
      <sz val="11"/>
      <name val="Calibri"/>
      <family val="2"/>
    </font>
    <font>
      <b/>
      <sz val="11"/>
      <color rgb="FF000000"/>
      <name val="Calibri"/>
      <family val="2"/>
    </font>
    <font>
      <b/>
      <sz val="16"/>
      <color rgb="FF000000"/>
      <name val="Arial"/>
      <family val="2"/>
    </font>
    <font>
      <b/>
      <sz val="16"/>
      <name val="Arial"/>
    </font>
    <font>
      <b/>
      <sz val="10"/>
      <color rgb="FFFFFFFF"/>
      <name val="Arial"/>
    </font>
    <font>
      <sz val="11"/>
      <name val="Calibri"/>
      <family val="2"/>
      <scheme val="minor"/>
    </font>
    <font>
      <b/>
      <sz val="10"/>
      <color theme="1"/>
      <name val="Arial"/>
      <family val="2"/>
    </font>
    <font>
      <b/>
      <sz val="10"/>
      <color rgb="FF000000"/>
      <name val="Arial"/>
      <family val="2"/>
    </font>
    <font>
      <sz val="10"/>
      <color rgb="FF000000"/>
      <name val="Arial"/>
      <family val="2"/>
    </font>
    <font>
      <b/>
      <sz val="12"/>
      <color theme="0"/>
      <name val="Trebuchet MS"/>
      <family val="2"/>
    </font>
    <font>
      <b/>
      <sz val="12"/>
      <name val="Trebuchet MS"/>
      <family val="2"/>
    </font>
  </fonts>
  <fills count="45">
    <fill>
      <patternFill patternType="none"/>
    </fill>
    <fill>
      <patternFill patternType="gray125"/>
    </fill>
    <fill>
      <patternFill patternType="solid">
        <fgColor rgb="FFFFFFFF"/>
        <bgColor rgb="FFFFFFFF"/>
      </patternFill>
    </fill>
    <fill>
      <patternFill patternType="solid">
        <fgColor rgb="FF000000"/>
        <bgColor rgb="FF000000"/>
      </patternFill>
    </fill>
    <fill>
      <patternFill patternType="solid">
        <fgColor rgb="FFFFCC99"/>
        <bgColor rgb="FFFFCC99"/>
      </patternFill>
    </fill>
    <fill>
      <patternFill patternType="solid">
        <fgColor rgb="FF99CCFF"/>
        <bgColor rgb="FF99CCFF"/>
      </patternFill>
    </fill>
    <fill>
      <patternFill patternType="solid">
        <fgColor rgb="FFFFFF99"/>
        <bgColor rgb="FFFFFF99"/>
      </patternFill>
    </fill>
    <fill>
      <patternFill patternType="solid">
        <fgColor rgb="FFC2D69B"/>
        <bgColor rgb="FFC2D69B"/>
      </patternFill>
    </fill>
    <fill>
      <patternFill patternType="solid">
        <fgColor rgb="FF244061"/>
        <bgColor rgb="FF244061"/>
      </patternFill>
    </fill>
    <fill>
      <patternFill patternType="solid">
        <fgColor rgb="FFEEECE1"/>
        <bgColor rgb="FFEEECE1"/>
      </patternFill>
    </fill>
    <fill>
      <patternFill patternType="solid">
        <fgColor rgb="FF76923C"/>
        <bgColor rgb="FF76923C"/>
      </patternFill>
    </fill>
    <fill>
      <patternFill patternType="solid">
        <fgColor rgb="FF953734"/>
        <bgColor rgb="FF953734"/>
      </patternFill>
    </fill>
    <fill>
      <patternFill patternType="solid">
        <fgColor rgb="FF0F243E"/>
        <bgColor rgb="FF0F243E"/>
      </patternFill>
    </fill>
    <fill>
      <patternFill patternType="solid">
        <fgColor rgb="FF92D050"/>
        <bgColor rgb="FF92D050"/>
      </patternFill>
    </fill>
    <fill>
      <patternFill patternType="solid">
        <fgColor rgb="FF366092"/>
        <bgColor rgb="FF366092"/>
      </patternFill>
    </fill>
    <fill>
      <patternFill patternType="solid">
        <fgColor rgb="FF494429"/>
        <bgColor rgb="FF494429"/>
      </patternFill>
    </fill>
    <fill>
      <patternFill patternType="solid">
        <fgColor rgb="FF31859B"/>
        <bgColor rgb="FF31859B"/>
      </patternFill>
    </fill>
    <fill>
      <patternFill patternType="solid">
        <fgColor rgb="FFE36C09"/>
        <bgColor rgb="FFE36C09"/>
      </patternFill>
    </fill>
    <fill>
      <patternFill patternType="solid">
        <fgColor rgb="FF5F497A"/>
        <bgColor rgb="FF5F497A"/>
      </patternFill>
    </fill>
    <fill>
      <patternFill patternType="solid">
        <fgColor rgb="FF4F6128"/>
        <bgColor rgb="FF4F6128"/>
      </patternFill>
    </fill>
    <fill>
      <patternFill patternType="solid">
        <fgColor rgb="FFD8D8D8"/>
        <bgColor rgb="FFD8D8D8"/>
      </patternFill>
    </fill>
    <fill>
      <patternFill patternType="solid">
        <fgColor rgb="FFC00000"/>
        <bgColor rgb="FFC00000"/>
      </patternFill>
    </fill>
    <fill>
      <patternFill patternType="solid">
        <fgColor rgb="FF0070C0"/>
        <bgColor rgb="FF0070C0"/>
      </patternFill>
    </fill>
    <fill>
      <patternFill patternType="solid">
        <fgColor rgb="FF0070C0"/>
        <bgColor indexed="64"/>
      </patternFill>
    </fill>
    <fill>
      <patternFill patternType="solid">
        <fgColor rgb="FF246249"/>
        <bgColor rgb="FF1E6674"/>
      </patternFill>
    </fill>
    <fill>
      <patternFill patternType="solid">
        <fgColor rgb="FFBD5A2D"/>
        <bgColor rgb="FF244061"/>
      </patternFill>
    </fill>
    <fill>
      <patternFill patternType="solid">
        <fgColor rgb="FFC6EFCE"/>
      </patternFill>
    </fill>
    <fill>
      <patternFill patternType="solid">
        <fgColor theme="5" tint="0.39997558519241921"/>
        <bgColor indexed="64"/>
      </patternFill>
    </fill>
    <fill>
      <patternFill patternType="solid">
        <fgColor theme="7" tint="0.79998168889431442"/>
        <bgColor indexed="64"/>
      </patternFill>
    </fill>
    <fill>
      <patternFill patternType="solid">
        <fgColor theme="5" tint="0.59999389629810485"/>
        <bgColor indexed="64"/>
      </patternFill>
    </fill>
    <fill>
      <patternFill patternType="solid">
        <fgColor theme="6" tint="0.79998168889431442"/>
        <bgColor indexed="64"/>
      </patternFill>
    </fill>
    <fill>
      <patternFill patternType="solid">
        <fgColor theme="9" tint="-0.249977111117893"/>
        <bgColor indexed="64"/>
      </patternFill>
    </fill>
    <fill>
      <patternFill patternType="solid">
        <fgColor theme="4"/>
        <bgColor indexed="64"/>
      </patternFill>
    </fill>
    <fill>
      <patternFill patternType="solid">
        <fgColor rgb="FFFF0000"/>
        <bgColor indexed="64"/>
      </patternFill>
    </fill>
    <fill>
      <patternFill patternType="solid">
        <fgColor theme="7" tint="-0.249977111117893"/>
        <bgColor indexed="64"/>
      </patternFill>
    </fill>
    <fill>
      <patternFill patternType="solid">
        <fgColor theme="7" tint="0.79998168889431442"/>
        <bgColor rgb="FFEEECE1"/>
      </patternFill>
    </fill>
    <fill>
      <patternFill patternType="solid">
        <fgColor rgb="FFCCFFCC"/>
        <bgColor indexed="64"/>
      </patternFill>
    </fill>
    <fill>
      <patternFill patternType="solid">
        <fgColor rgb="FFCCFFCC"/>
        <bgColor rgb="FFEEECE1"/>
      </patternFill>
    </fill>
    <fill>
      <patternFill patternType="solid">
        <fgColor rgb="FF0070C0"/>
        <bgColor rgb="FF76923C"/>
      </patternFill>
    </fill>
    <fill>
      <patternFill patternType="solid">
        <fgColor rgb="FFFFFFCC"/>
        <bgColor indexed="64"/>
      </patternFill>
    </fill>
    <fill>
      <patternFill patternType="solid">
        <fgColor rgb="FFFF5050"/>
        <bgColor indexed="64"/>
      </patternFill>
    </fill>
    <fill>
      <patternFill patternType="solid">
        <fgColor theme="4" tint="-0.499984740745262"/>
        <bgColor indexed="64"/>
      </patternFill>
    </fill>
    <fill>
      <patternFill patternType="solid">
        <fgColor rgb="FFC00000"/>
        <bgColor indexed="64"/>
      </patternFill>
    </fill>
    <fill>
      <patternFill patternType="solid">
        <fgColor theme="9" tint="-0.499984740745262"/>
        <bgColor indexed="64"/>
      </patternFill>
    </fill>
    <fill>
      <patternFill patternType="solid">
        <fgColor theme="0"/>
        <bgColor indexed="64"/>
      </patternFill>
    </fill>
  </fills>
  <borders count="257">
    <border>
      <left/>
      <right/>
      <top/>
      <bottom/>
      <diagonal/>
    </border>
    <border>
      <left/>
      <right/>
      <top/>
      <bottom style="medium">
        <color rgb="FF000000"/>
      </bottom>
      <diagonal/>
    </border>
    <border>
      <left/>
      <right style="medium">
        <color rgb="FF000000"/>
      </right>
      <top style="medium">
        <color rgb="FF000000"/>
      </top>
      <bottom style="medium">
        <color rgb="FF000000"/>
      </bottom>
      <diagonal/>
    </border>
    <border>
      <left style="medium">
        <color rgb="FF000000"/>
      </left>
      <right/>
      <top style="medium">
        <color rgb="FF000000"/>
      </top>
      <bottom style="medium">
        <color rgb="FF000000"/>
      </bottom>
      <diagonal/>
    </border>
    <border>
      <left/>
      <right/>
      <top style="medium">
        <color rgb="FF000000"/>
      </top>
      <bottom style="medium">
        <color rgb="FF000000"/>
      </bottom>
      <diagonal/>
    </border>
    <border>
      <left/>
      <right style="medium">
        <color rgb="FF000000"/>
      </right>
      <top style="medium">
        <color rgb="FF000000"/>
      </top>
      <bottom style="medium">
        <color rgb="FF000000"/>
      </bottom>
      <diagonal/>
    </border>
    <border>
      <left style="thick">
        <color rgb="FF000000"/>
      </left>
      <right style="thin">
        <color rgb="FF000000"/>
      </right>
      <top/>
      <bottom/>
      <diagonal/>
    </border>
    <border>
      <left/>
      <right/>
      <top style="medium">
        <color rgb="FF000000"/>
      </top>
      <bottom style="medium">
        <color rgb="FF000000"/>
      </bottom>
      <diagonal/>
    </border>
    <border>
      <left style="medium">
        <color rgb="FF000000"/>
      </left>
      <right/>
      <top style="medium">
        <color rgb="FF000000"/>
      </top>
      <bottom/>
      <diagonal/>
    </border>
    <border>
      <left/>
      <right style="medium">
        <color rgb="FF000000"/>
      </right>
      <top style="medium">
        <color rgb="FF000000"/>
      </top>
      <bottom/>
      <diagonal/>
    </border>
    <border>
      <left style="thick">
        <color rgb="FF000000"/>
      </left>
      <right style="thick">
        <color rgb="FF000000"/>
      </right>
      <top style="thick">
        <color rgb="FF000000"/>
      </top>
      <bottom style="thick">
        <color rgb="FF000000"/>
      </bottom>
      <diagonal/>
    </border>
    <border>
      <left style="medium">
        <color rgb="FF000000"/>
      </left>
      <right style="medium">
        <color rgb="FF000000"/>
      </right>
      <top style="medium">
        <color rgb="FF000000"/>
      </top>
      <bottom/>
      <diagonal/>
    </border>
    <border>
      <left style="thick">
        <color rgb="FF000000"/>
      </left>
      <right style="thin">
        <color rgb="FF000000"/>
      </right>
      <top style="thick">
        <color rgb="FF000000"/>
      </top>
      <bottom/>
      <diagonal/>
    </border>
    <border>
      <left style="thin">
        <color rgb="FF000000"/>
      </left>
      <right style="thin">
        <color rgb="FF000000"/>
      </right>
      <top style="thin">
        <color rgb="FF000000"/>
      </top>
      <bottom style="thin">
        <color rgb="FF000000"/>
      </bottom>
      <diagonal/>
    </border>
    <border>
      <left style="medium">
        <color rgb="FF000000"/>
      </left>
      <right/>
      <top/>
      <bottom style="thin">
        <color rgb="FF000000"/>
      </bottom>
      <diagonal/>
    </border>
    <border>
      <left/>
      <right style="medium">
        <color rgb="FF000000"/>
      </right>
      <top/>
      <bottom style="thin">
        <color rgb="FF000000"/>
      </bottom>
      <diagonal/>
    </border>
    <border>
      <left style="medium">
        <color rgb="FF000000"/>
      </left>
      <right style="medium">
        <color rgb="FF000000"/>
      </right>
      <top/>
      <bottom/>
      <diagonal/>
    </border>
    <border>
      <left style="medium">
        <color rgb="FF000000"/>
      </left>
      <right style="thin">
        <color rgb="FF000000"/>
      </right>
      <top style="thin">
        <color rgb="FF000000"/>
      </top>
      <bottom style="medium">
        <color rgb="FF000000"/>
      </bottom>
      <diagonal/>
    </border>
    <border>
      <left style="thin">
        <color rgb="FF000000"/>
      </left>
      <right style="medium">
        <color rgb="FF000000"/>
      </right>
      <top style="thin">
        <color rgb="FF000000"/>
      </top>
      <bottom style="medium">
        <color rgb="FF000000"/>
      </bottom>
      <diagonal/>
    </border>
    <border>
      <left/>
      <right style="thin">
        <color rgb="FF000000"/>
      </right>
      <top style="thin">
        <color rgb="FF000000"/>
      </top>
      <bottom/>
      <diagonal/>
    </border>
    <border>
      <left style="medium">
        <color rgb="FF000000"/>
      </left>
      <right style="medium">
        <color rgb="FF000000"/>
      </right>
      <top/>
      <bottom style="medium">
        <color rgb="FF000000"/>
      </bottom>
      <diagonal/>
    </border>
    <border>
      <left style="thin">
        <color rgb="FF000000"/>
      </left>
      <right style="thin">
        <color rgb="FF000000"/>
      </right>
      <top style="thin">
        <color rgb="FF000000"/>
      </top>
      <bottom/>
      <diagonal/>
    </border>
    <border>
      <left style="medium">
        <color rgb="FF000000"/>
      </left>
      <right style="thin">
        <color rgb="FF000000"/>
      </right>
      <top/>
      <bottom/>
      <diagonal/>
    </border>
    <border>
      <left style="thin">
        <color rgb="FF000000"/>
      </left>
      <right style="medium">
        <color rgb="FF000000"/>
      </right>
      <top/>
      <bottom style="thin">
        <color rgb="FF000000"/>
      </bottom>
      <diagonal/>
    </border>
    <border>
      <left style="medium">
        <color rgb="FF000000"/>
      </left>
      <right style="medium">
        <color rgb="FF000000"/>
      </right>
      <top/>
      <bottom style="thin">
        <color rgb="FF000000"/>
      </bottom>
      <diagonal/>
    </border>
    <border>
      <left style="thick">
        <color rgb="FF000000"/>
      </left>
      <right style="thin">
        <color rgb="FF000000"/>
      </right>
      <top/>
      <bottom/>
      <diagonal/>
    </border>
    <border>
      <left style="thin">
        <color rgb="FF000000"/>
      </left>
      <right/>
      <top style="thin">
        <color rgb="FF000000"/>
      </top>
      <bottom style="thin">
        <color rgb="FF000000"/>
      </bottom>
      <diagonal/>
    </border>
    <border>
      <left style="thin">
        <color rgb="FF000000"/>
      </left>
      <right style="medium">
        <color rgb="FF000000"/>
      </right>
      <top style="thin">
        <color rgb="FF000000"/>
      </top>
      <bottom style="thin">
        <color rgb="FF000000"/>
      </bottom>
      <diagonal/>
    </border>
    <border>
      <left/>
      <right style="medium">
        <color rgb="FF000000"/>
      </right>
      <top style="thin">
        <color rgb="FF000000"/>
      </top>
      <bottom style="thin">
        <color rgb="FF000000"/>
      </bottom>
      <diagonal/>
    </border>
    <border>
      <left style="medium">
        <color rgb="FF000000"/>
      </left>
      <right style="medium">
        <color rgb="FF000000"/>
      </right>
      <top style="thin">
        <color rgb="FF000000"/>
      </top>
      <bottom style="thin">
        <color rgb="FF000000"/>
      </bottom>
      <diagonal/>
    </border>
    <border>
      <left style="medium">
        <color rgb="FF000000"/>
      </left>
      <right style="medium">
        <color rgb="FF000000"/>
      </right>
      <top style="thin">
        <color rgb="FF000000"/>
      </top>
      <bottom style="medium">
        <color rgb="FF000000"/>
      </bottom>
      <diagonal/>
    </border>
    <border>
      <left style="thin">
        <color rgb="FF000000"/>
      </left>
      <right style="medium">
        <color rgb="FF000000"/>
      </right>
      <top style="medium">
        <color rgb="FF000000"/>
      </top>
      <bottom style="thin">
        <color rgb="FF000000"/>
      </bottom>
      <diagonal/>
    </border>
    <border>
      <left/>
      <right style="medium">
        <color rgb="FF000000"/>
      </right>
      <top style="medium">
        <color rgb="FF000000"/>
      </top>
      <bottom style="thin">
        <color rgb="FF000000"/>
      </bottom>
      <diagonal/>
    </border>
    <border>
      <left style="medium">
        <color rgb="FF000000"/>
      </left>
      <right style="medium">
        <color rgb="FF000000"/>
      </right>
      <top style="medium">
        <color rgb="FF000000"/>
      </top>
      <bottom style="thin">
        <color rgb="FF000000"/>
      </bottom>
      <diagonal/>
    </border>
    <border>
      <left style="thin">
        <color rgb="FF000000"/>
      </left>
      <right style="medium">
        <color rgb="FF000000"/>
      </right>
      <top style="thin">
        <color rgb="FF000000"/>
      </top>
      <bottom/>
      <diagonal/>
    </border>
    <border>
      <left/>
      <right style="medium">
        <color rgb="FF000000"/>
      </right>
      <top style="thin">
        <color rgb="FF000000"/>
      </top>
      <bottom/>
      <diagonal/>
    </border>
    <border>
      <left style="medium">
        <color rgb="FF000000"/>
      </left>
      <right style="medium">
        <color rgb="FF000000"/>
      </right>
      <top style="thin">
        <color rgb="FF000000"/>
      </top>
      <bottom/>
      <diagonal/>
    </border>
    <border>
      <left style="medium">
        <color rgb="FF000000"/>
      </left>
      <right style="thin">
        <color rgb="FF000000"/>
      </right>
      <top/>
      <bottom style="thin">
        <color rgb="FF000000"/>
      </bottom>
      <diagonal/>
    </border>
    <border>
      <left style="thin">
        <color rgb="FF000000"/>
      </left>
      <right/>
      <top style="medium">
        <color rgb="FF000000"/>
      </top>
      <bottom style="thin">
        <color rgb="FF000000"/>
      </bottom>
      <diagonal/>
    </border>
    <border>
      <left style="thin">
        <color rgb="FF000000"/>
      </left>
      <right style="thin">
        <color rgb="FF000000"/>
      </right>
      <top style="medium">
        <color rgb="FF000000"/>
      </top>
      <bottom style="thin">
        <color rgb="FF000000"/>
      </bottom>
      <diagonal/>
    </border>
    <border>
      <left style="thin">
        <color rgb="FF000000"/>
      </left>
      <right/>
      <top style="thin">
        <color rgb="FF000000"/>
      </top>
      <bottom style="thin">
        <color rgb="FF000000"/>
      </bottom>
      <diagonal/>
    </border>
    <border>
      <left style="thin">
        <color rgb="FF000000"/>
      </left>
      <right style="thin">
        <color rgb="FF000000"/>
      </right>
      <top style="thin">
        <color rgb="FF000000"/>
      </top>
      <bottom style="medium">
        <color rgb="FF000000"/>
      </bottom>
      <diagonal/>
    </border>
    <border>
      <left style="thin">
        <color rgb="FF000000"/>
      </left>
      <right/>
      <top style="thin">
        <color rgb="FF000000"/>
      </top>
      <bottom style="medium">
        <color rgb="FF000000"/>
      </bottom>
      <diagonal/>
    </border>
    <border>
      <left style="thin">
        <color rgb="FF000000"/>
      </left>
      <right style="thin">
        <color rgb="FF000000"/>
      </right>
      <top/>
      <bottom/>
      <diagonal/>
    </border>
    <border>
      <left/>
      <right/>
      <top/>
      <bottom style="medium">
        <color rgb="FF000000"/>
      </bottom>
      <diagonal/>
    </border>
    <border>
      <left/>
      <right/>
      <top/>
      <bottom style="medium">
        <color rgb="FF000000"/>
      </bottom>
      <diagonal/>
    </border>
    <border>
      <left/>
      <right style="medium">
        <color rgb="FF000000"/>
      </right>
      <top/>
      <bottom style="medium">
        <color rgb="FF000000"/>
      </bottom>
      <diagonal/>
    </border>
    <border>
      <left style="medium">
        <color rgb="FF000000"/>
      </left>
      <right style="thin">
        <color rgb="FF000000"/>
      </right>
      <top/>
      <bottom/>
      <diagonal/>
    </border>
    <border>
      <left/>
      <right/>
      <top/>
      <bottom style="medium">
        <color rgb="FF000000"/>
      </bottom>
      <diagonal/>
    </border>
    <border>
      <left style="thin">
        <color rgb="FF000000"/>
      </left>
      <right/>
      <top style="medium">
        <color rgb="FF000000"/>
      </top>
      <bottom style="thin">
        <color rgb="FF000000"/>
      </bottom>
      <diagonal/>
    </border>
    <border>
      <left style="medium">
        <color rgb="FF000000"/>
      </left>
      <right style="thin">
        <color rgb="FF000000"/>
      </right>
      <top style="medium">
        <color rgb="FF000000"/>
      </top>
      <bottom style="thin">
        <color rgb="FF000000"/>
      </bottom>
      <diagonal/>
    </border>
    <border>
      <left style="medium">
        <color rgb="FF000000"/>
      </left>
      <right/>
      <top/>
      <bottom/>
      <diagonal/>
    </border>
    <border>
      <left style="medium">
        <color rgb="FF000000"/>
      </left>
      <right style="thin">
        <color rgb="FF000000"/>
      </right>
      <top style="thin">
        <color rgb="FF000000"/>
      </top>
      <bottom style="thin">
        <color rgb="FF000000"/>
      </bottom>
      <diagonal/>
    </border>
    <border>
      <left/>
      <right style="medium">
        <color rgb="FF000000"/>
      </right>
      <top/>
      <bottom/>
      <diagonal/>
    </border>
    <border>
      <left style="thin">
        <color rgb="FF000000"/>
      </left>
      <right style="thin">
        <color rgb="FF000000"/>
      </right>
      <top/>
      <bottom/>
      <diagonal/>
    </border>
    <border>
      <left style="medium">
        <color rgb="FF000000"/>
      </left>
      <right/>
      <top style="medium">
        <color rgb="FF000000"/>
      </top>
      <bottom style="thin">
        <color rgb="FF000000"/>
      </bottom>
      <diagonal/>
    </border>
    <border>
      <left/>
      <right/>
      <top style="medium">
        <color rgb="FF000000"/>
      </top>
      <bottom style="thin">
        <color rgb="FF000000"/>
      </bottom>
      <diagonal/>
    </border>
    <border>
      <left style="thin">
        <color rgb="FF000000"/>
      </left>
      <right style="thin">
        <color rgb="FF000000"/>
      </right>
      <top/>
      <bottom style="thin">
        <color rgb="FF000000"/>
      </bottom>
      <diagonal/>
    </border>
    <border>
      <left/>
      <right/>
      <top style="medium">
        <color rgb="FF000000"/>
      </top>
      <bottom style="thin">
        <color rgb="FF000000"/>
      </bottom>
      <diagonal/>
    </border>
    <border>
      <left style="medium">
        <color rgb="FF000000"/>
      </left>
      <right style="thin">
        <color rgb="FF000000"/>
      </right>
      <top/>
      <bottom/>
      <diagonal/>
    </border>
    <border>
      <left style="thin">
        <color rgb="FF000000"/>
      </left>
      <right/>
      <top style="thin">
        <color rgb="FF000000"/>
      </top>
      <bottom/>
      <diagonal/>
    </border>
    <border>
      <left/>
      <right style="medium">
        <color rgb="FF000000"/>
      </right>
      <top/>
      <bottom style="thin">
        <color rgb="FF000000"/>
      </bottom>
      <diagonal/>
    </border>
    <border>
      <left style="medium">
        <color rgb="FF000000"/>
      </left>
      <right style="thin">
        <color rgb="FF000000"/>
      </right>
      <top style="thin">
        <color rgb="FF000000"/>
      </top>
      <bottom/>
      <diagonal/>
    </border>
    <border>
      <left style="medium">
        <color rgb="FF000000"/>
      </left>
      <right/>
      <top/>
      <bottom style="medium">
        <color rgb="FF000000"/>
      </bottom>
      <diagonal/>
    </border>
    <border>
      <left/>
      <right style="thin">
        <color rgb="FF000000"/>
      </right>
      <top style="thin">
        <color rgb="FF000000"/>
      </top>
      <bottom/>
      <diagonal/>
    </border>
    <border>
      <left style="medium">
        <color rgb="FF000000"/>
      </left>
      <right style="thin">
        <color rgb="FF000000"/>
      </right>
      <top style="medium">
        <color rgb="FF000000"/>
      </top>
      <bottom/>
      <diagonal/>
    </border>
    <border>
      <left/>
      <right style="thin">
        <color rgb="FF000000"/>
      </right>
      <top style="medium">
        <color rgb="FF000000"/>
      </top>
      <bottom/>
      <diagonal/>
    </border>
    <border>
      <left style="thin">
        <color rgb="FF000000"/>
      </left>
      <right style="thin">
        <color rgb="FF000000"/>
      </right>
      <top style="thin">
        <color rgb="FF000000"/>
      </top>
      <bottom/>
      <diagonal/>
    </border>
    <border>
      <left style="thin">
        <color rgb="FF000000"/>
      </left>
      <right style="thin">
        <color rgb="FF000000"/>
      </right>
      <top style="medium">
        <color rgb="FF000000"/>
      </top>
      <bottom/>
      <diagonal/>
    </border>
    <border>
      <left style="medium">
        <color rgb="FF000000"/>
      </left>
      <right/>
      <top style="thin">
        <color rgb="FF000000"/>
      </top>
      <bottom/>
      <diagonal/>
    </border>
    <border>
      <left/>
      <right style="thin">
        <color rgb="FF000000"/>
      </right>
      <top style="thin">
        <color rgb="FF000000"/>
      </top>
      <bottom style="thin">
        <color rgb="FF000000"/>
      </bottom>
      <diagonal/>
    </border>
    <border>
      <left style="thin">
        <color rgb="FF000000"/>
      </left>
      <right/>
      <top style="thin">
        <color rgb="FF000000"/>
      </top>
      <bottom style="medium">
        <color rgb="FF000000"/>
      </bottom>
      <diagonal/>
    </border>
    <border>
      <left/>
      <right style="thin">
        <color rgb="FF000000"/>
      </right>
      <top/>
      <bottom style="thin">
        <color rgb="FF000000"/>
      </bottom>
      <diagonal/>
    </border>
    <border>
      <left/>
      <right/>
      <top style="thin">
        <color rgb="FFFFFFFF"/>
      </top>
      <bottom/>
      <diagonal/>
    </border>
    <border>
      <left/>
      <right/>
      <top style="thin">
        <color rgb="FFFFFFFF"/>
      </top>
      <bottom/>
      <diagonal/>
    </border>
    <border>
      <left/>
      <right/>
      <top style="thin">
        <color rgb="FFFFFFFF"/>
      </top>
      <bottom/>
      <diagonal/>
    </border>
    <border>
      <left/>
      <right/>
      <top/>
      <bottom style="medium">
        <color rgb="FFFFFFFF"/>
      </bottom>
      <diagonal/>
    </border>
    <border>
      <left/>
      <right/>
      <top/>
      <bottom style="medium">
        <color rgb="FFFFFFFF"/>
      </bottom>
      <diagonal/>
    </border>
    <border>
      <left/>
      <right/>
      <top/>
      <bottom style="medium">
        <color rgb="FFFFFFFF"/>
      </bottom>
      <diagonal/>
    </border>
    <border>
      <left/>
      <right style="thin">
        <color rgb="FF000000"/>
      </right>
      <top/>
      <bottom style="thin">
        <color rgb="FF000000"/>
      </bottom>
      <diagonal/>
    </border>
    <border>
      <left style="medium">
        <color rgb="FFFFFFFF"/>
      </left>
      <right/>
      <top style="medium">
        <color rgb="FFFFFFFF"/>
      </top>
      <bottom/>
      <diagonal/>
    </border>
    <border>
      <left/>
      <right/>
      <top style="medium">
        <color rgb="FFFFFFFF"/>
      </top>
      <bottom/>
      <diagonal/>
    </border>
    <border>
      <left/>
      <right/>
      <top style="medium">
        <color rgb="FFFFFFFF"/>
      </top>
      <bottom/>
      <diagonal/>
    </border>
    <border>
      <left style="medium">
        <color rgb="FFFFFFFF"/>
      </left>
      <right/>
      <top/>
      <bottom/>
      <diagonal/>
    </border>
    <border>
      <left/>
      <right/>
      <top/>
      <bottom/>
      <diagonal/>
    </border>
    <border>
      <left style="medium">
        <color rgb="FFFFFFFF"/>
      </left>
      <right/>
      <top/>
      <bottom style="medium">
        <color rgb="FFFFFFFF"/>
      </bottom>
      <diagonal/>
    </border>
    <border>
      <left/>
      <right style="thin">
        <color rgb="FF000000"/>
      </right>
      <top style="medium">
        <color rgb="FF000000"/>
      </top>
      <bottom style="thin">
        <color rgb="FF000000"/>
      </bottom>
      <diagonal/>
    </border>
    <border>
      <left style="medium">
        <color indexed="64"/>
      </left>
      <right style="medium">
        <color rgb="FF000000"/>
      </right>
      <top style="medium">
        <color indexed="64"/>
      </top>
      <bottom style="thin">
        <color rgb="FF000000"/>
      </bottom>
      <diagonal/>
    </border>
    <border>
      <left style="medium">
        <color indexed="64"/>
      </left>
      <right style="thin">
        <color rgb="FF000000"/>
      </right>
      <top style="thin">
        <color rgb="FF000000"/>
      </top>
      <bottom style="thin">
        <color rgb="FF000000"/>
      </bottom>
      <diagonal/>
    </border>
    <border>
      <left/>
      <right style="medium">
        <color indexed="64"/>
      </right>
      <top style="medium">
        <color rgb="FF000000"/>
      </top>
      <bottom style="thin">
        <color rgb="FF000000"/>
      </bottom>
      <diagonal/>
    </border>
    <border>
      <left/>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style="thin">
        <color rgb="FF000000"/>
      </left>
      <right/>
      <top/>
      <bottom style="thin">
        <color rgb="FF000000"/>
      </bottom>
      <diagonal/>
    </border>
    <border>
      <left style="thin">
        <color rgb="FF000000"/>
      </left>
      <right style="medium">
        <color rgb="FF000000"/>
      </right>
      <top style="medium">
        <color indexed="64"/>
      </top>
      <bottom style="thin">
        <color indexed="64"/>
      </bottom>
      <diagonal/>
    </border>
    <border>
      <left style="medium">
        <color rgb="FF000000"/>
      </left>
      <right style="medium">
        <color rgb="FF000000"/>
      </right>
      <top style="medium">
        <color indexed="64"/>
      </top>
      <bottom style="thin">
        <color indexed="64"/>
      </bottom>
      <diagonal/>
    </border>
    <border>
      <left style="medium">
        <color rgb="FF000000"/>
      </left>
      <right style="thin">
        <color rgb="FF000000"/>
      </right>
      <top style="medium">
        <color rgb="FF000000"/>
      </top>
      <bottom style="thin">
        <color indexed="64"/>
      </bottom>
      <diagonal/>
    </border>
    <border>
      <left style="thin">
        <color indexed="64"/>
      </left>
      <right style="thin">
        <color indexed="64"/>
      </right>
      <top style="thin">
        <color indexed="64"/>
      </top>
      <bottom style="thin">
        <color indexed="64"/>
      </bottom>
      <diagonal/>
    </border>
    <border>
      <left style="thin">
        <color rgb="FF000000"/>
      </left>
      <right/>
      <top/>
      <bottom/>
      <diagonal/>
    </border>
    <border>
      <left style="thin">
        <color rgb="FF000000"/>
      </left>
      <right style="thin">
        <color rgb="FF000000"/>
      </right>
      <top/>
      <bottom style="medium">
        <color indexed="64"/>
      </bottom>
      <diagonal/>
    </border>
    <border>
      <left style="thin">
        <color rgb="FF000000"/>
      </left>
      <right style="thin">
        <color rgb="FF000000"/>
      </right>
      <top style="medium">
        <color indexed="64"/>
      </top>
      <bottom/>
      <diagonal/>
    </border>
    <border>
      <left style="thin">
        <color indexed="64"/>
      </left>
      <right style="thin">
        <color indexed="64"/>
      </right>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thin">
        <color rgb="FF000000"/>
      </left>
      <right style="thin">
        <color indexed="64"/>
      </right>
      <top style="thin">
        <color rgb="FF000000"/>
      </top>
      <bottom style="medium">
        <color indexed="64"/>
      </bottom>
      <diagonal/>
    </border>
    <border>
      <left style="thin">
        <color rgb="FF000000"/>
      </left>
      <right/>
      <top/>
      <bottom style="medium">
        <color indexed="64"/>
      </bottom>
      <diagonal/>
    </border>
    <border>
      <left style="thin">
        <color rgb="FF000000"/>
      </left>
      <right/>
      <top style="medium">
        <color indexed="64"/>
      </top>
      <bottom style="thin">
        <color rgb="FF000000"/>
      </bottom>
      <diagonal/>
    </border>
    <border>
      <left style="medium">
        <color indexed="64"/>
      </left>
      <right style="medium">
        <color rgb="FF000000"/>
      </right>
      <top style="thin">
        <color rgb="FF000000"/>
      </top>
      <bottom style="thin">
        <color rgb="FF000000"/>
      </bottom>
      <diagonal/>
    </border>
    <border>
      <left style="thin">
        <color indexed="64"/>
      </left>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right style="thin">
        <color indexed="64"/>
      </right>
      <top style="thin">
        <color indexed="64"/>
      </top>
      <bottom style="thin">
        <color indexed="64"/>
      </bottom>
      <diagonal/>
    </border>
    <border>
      <left style="thin">
        <color rgb="FF000000"/>
      </left>
      <right style="thin">
        <color rgb="FF000000"/>
      </right>
      <top style="thin">
        <color indexed="64"/>
      </top>
      <bottom style="thin">
        <color rgb="FF000000"/>
      </bottom>
      <diagonal/>
    </border>
    <border>
      <left style="thin">
        <color indexed="64"/>
      </left>
      <right/>
      <top style="medium">
        <color indexed="64"/>
      </top>
      <bottom/>
      <diagonal/>
    </border>
    <border>
      <left style="thick">
        <color rgb="FF000000"/>
      </left>
      <right/>
      <top/>
      <bottom style="thick">
        <color rgb="FF000000"/>
      </bottom>
      <diagonal/>
    </border>
    <border>
      <left/>
      <right/>
      <top/>
      <bottom style="thick">
        <color rgb="FF000000"/>
      </bottom>
      <diagonal/>
    </border>
    <border>
      <left/>
      <right/>
      <top/>
      <bottom style="medium">
        <color indexed="64"/>
      </bottom>
      <diagonal/>
    </border>
    <border>
      <left style="medium">
        <color indexed="64"/>
      </left>
      <right style="medium">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right style="medium">
        <color indexed="64"/>
      </right>
      <top/>
      <bottom style="medium">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bottom style="thin">
        <color indexed="64"/>
      </bottom>
      <diagonal/>
    </border>
    <border>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style="medium">
        <color indexed="64"/>
      </left>
      <right style="medium">
        <color indexed="64"/>
      </right>
      <top style="thin">
        <color indexed="64"/>
      </top>
      <bottom/>
      <diagonal/>
    </border>
    <border>
      <left/>
      <right style="medium">
        <color indexed="64"/>
      </right>
      <top/>
      <bottom style="thin">
        <color indexed="64"/>
      </bottom>
      <diagonal/>
    </border>
    <border>
      <left style="medium">
        <color rgb="FF000000"/>
      </left>
      <right style="thin">
        <color rgb="FF000000"/>
      </right>
      <top style="thin">
        <color rgb="FF000000"/>
      </top>
      <bottom style="medium">
        <color indexed="64"/>
      </bottom>
      <diagonal/>
    </border>
    <border>
      <left style="medium">
        <color rgb="FF000000"/>
      </left>
      <right style="medium">
        <color rgb="FF000000"/>
      </right>
      <top/>
      <bottom style="medium">
        <color indexed="64"/>
      </bottom>
      <diagonal/>
    </border>
    <border>
      <left style="thin">
        <color rgb="FF000000"/>
      </left>
      <right style="medium">
        <color indexed="64"/>
      </right>
      <top style="medium">
        <color rgb="FF000000"/>
      </top>
      <bottom/>
      <diagonal/>
    </border>
    <border>
      <left style="thin">
        <color rgb="FF000000"/>
      </left>
      <right style="medium">
        <color indexed="64"/>
      </right>
      <top/>
      <bottom/>
      <diagonal/>
    </border>
    <border>
      <left style="thin">
        <color rgb="FF000000"/>
      </left>
      <right style="medium">
        <color indexed="64"/>
      </right>
      <top/>
      <bottom style="thin">
        <color rgb="FF000000"/>
      </bottom>
      <diagonal/>
    </border>
    <border>
      <left style="thin">
        <color rgb="FF000000"/>
      </left>
      <right style="medium">
        <color indexed="64"/>
      </right>
      <top style="thin">
        <color rgb="FF000000"/>
      </top>
      <bottom/>
      <diagonal/>
    </border>
    <border>
      <left style="thin">
        <color rgb="FF000000"/>
      </left>
      <right style="medium">
        <color indexed="64"/>
      </right>
      <top/>
      <bottom style="medium">
        <color indexed="64"/>
      </bottom>
      <diagonal/>
    </border>
    <border>
      <left style="medium">
        <color indexed="64"/>
      </left>
      <right/>
      <top/>
      <bottom style="medium">
        <color rgb="FF000000"/>
      </bottom>
      <diagonal/>
    </border>
    <border>
      <left style="medium">
        <color indexed="64"/>
      </left>
      <right/>
      <top/>
      <bottom/>
      <diagonal/>
    </border>
    <border>
      <left/>
      <right style="thin">
        <color rgb="FF000000"/>
      </right>
      <top style="medium">
        <color rgb="FFFFFFFF"/>
      </top>
      <bottom/>
      <diagonal/>
    </border>
    <border>
      <left/>
      <right style="thin">
        <color rgb="FF000000"/>
      </right>
      <top/>
      <bottom style="medium">
        <color rgb="FFFFFFFF"/>
      </bottom>
      <diagonal/>
    </border>
    <border>
      <left/>
      <right style="thin">
        <color rgb="FF000000"/>
      </right>
      <top/>
      <bottom/>
      <diagonal/>
    </border>
    <border>
      <left style="thin">
        <color indexed="64"/>
      </left>
      <right style="thin">
        <color indexed="64"/>
      </right>
      <top/>
      <bottom/>
      <diagonal/>
    </border>
    <border>
      <left style="thin">
        <color indexed="64"/>
      </left>
      <right style="thin">
        <color indexed="64"/>
      </right>
      <top style="medium">
        <color indexed="64"/>
      </top>
      <bottom/>
      <diagonal/>
    </border>
    <border>
      <left style="medium">
        <color rgb="FF000000"/>
      </left>
      <right/>
      <top style="thin">
        <color rgb="FF000000"/>
      </top>
      <bottom style="thin">
        <color rgb="FF000000"/>
      </bottom>
      <diagonal/>
    </border>
    <border>
      <left style="medium">
        <color indexed="64"/>
      </left>
      <right style="medium">
        <color indexed="64"/>
      </right>
      <top/>
      <bottom style="medium">
        <color indexed="64"/>
      </bottom>
      <diagonal/>
    </border>
    <border>
      <left style="medium">
        <color indexed="64"/>
      </left>
      <right style="medium">
        <color indexed="64"/>
      </right>
      <top/>
      <bottom/>
      <diagonal/>
    </border>
    <border>
      <left style="thin">
        <color indexed="64"/>
      </left>
      <right/>
      <top/>
      <bottom style="thin">
        <color indexed="64"/>
      </bottom>
      <diagonal/>
    </border>
    <border>
      <left style="thick">
        <color indexed="64"/>
      </left>
      <right style="thick">
        <color rgb="FF000000"/>
      </right>
      <top style="thick">
        <color rgb="FF000000"/>
      </top>
      <bottom style="thin">
        <color rgb="FF000000"/>
      </bottom>
      <diagonal/>
    </border>
    <border>
      <left style="thick">
        <color indexed="64"/>
      </left>
      <right/>
      <top style="thick">
        <color rgb="FF000000"/>
      </top>
      <bottom style="thin">
        <color indexed="64"/>
      </bottom>
      <diagonal/>
    </border>
    <border>
      <left style="thick">
        <color indexed="64"/>
      </left>
      <right style="thick">
        <color rgb="FF000000"/>
      </right>
      <top style="thin">
        <color rgb="FF000000"/>
      </top>
      <bottom style="thick">
        <color indexed="64"/>
      </bottom>
      <diagonal/>
    </border>
    <border>
      <left style="thick">
        <color indexed="64"/>
      </left>
      <right style="thick">
        <color indexed="64"/>
      </right>
      <top style="thin">
        <color indexed="64"/>
      </top>
      <bottom style="thick">
        <color indexed="64"/>
      </bottom>
      <diagonal/>
    </border>
    <border>
      <left style="thick">
        <color indexed="64"/>
      </left>
      <right style="thick">
        <color indexed="64"/>
      </right>
      <top/>
      <bottom style="thick">
        <color indexed="64"/>
      </bottom>
      <diagonal/>
    </border>
    <border>
      <left style="thick">
        <color rgb="FF000000"/>
      </left>
      <right style="thick">
        <color rgb="FF000000"/>
      </right>
      <top style="thick">
        <color rgb="FF000000"/>
      </top>
      <bottom style="thick">
        <color indexed="64"/>
      </bottom>
      <diagonal/>
    </border>
    <border>
      <left style="thick">
        <color indexed="64"/>
      </left>
      <right style="thick">
        <color indexed="64"/>
      </right>
      <top/>
      <bottom style="thin">
        <color indexed="64"/>
      </bottom>
      <diagonal/>
    </border>
    <border>
      <left style="thin">
        <color rgb="FF000000"/>
      </left>
      <right style="thin">
        <color rgb="FF000000"/>
      </right>
      <top style="thin">
        <color indexed="64"/>
      </top>
      <bottom style="thin">
        <color indexed="64"/>
      </bottom>
      <diagonal/>
    </border>
    <border>
      <left style="thin">
        <color rgb="FF000000"/>
      </left>
      <right style="thin">
        <color indexed="64"/>
      </right>
      <top style="thin">
        <color indexed="64"/>
      </top>
      <bottom style="thin">
        <color indexed="64"/>
      </bottom>
      <diagonal/>
    </border>
    <border>
      <left style="medium">
        <color indexed="64"/>
      </left>
      <right style="medium">
        <color indexed="64"/>
      </right>
      <top style="medium">
        <color indexed="64"/>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dashDot">
        <color indexed="64"/>
      </left>
      <right/>
      <top style="medium">
        <color indexed="64"/>
      </top>
      <bottom style="medium">
        <color indexed="64"/>
      </bottom>
      <diagonal/>
    </border>
    <border>
      <left style="medium">
        <color indexed="64"/>
      </left>
      <right style="dashDot">
        <color indexed="64"/>
      </right>
      <top style="medium">
        <color indexed="64"/>
      </top>
      <bottom style="medium">
        <color indexed="64"/>
      </bottom>
      <diagonal/>
    </border>
    <border>
      <left style="medium">
        <color indexed="64"/>
      </left>
      <right style="dashDot">
        <color indexed="64"/>
      </right>
      <top/>
      <bottom style="medium">
        <color indexed="64"/>
      </bottom>
      <diagonal/>
    </border>
    <border>
      <left style="dashDot">
        <color indexed="64"/>
      </left>
      <right style="dashDot">
        <color indexed="64"/>
      </right>
      <top style="medium">
        <color indexed="64"/>
      </top>
      <bottom style="medium">
        <color indexed="64"/>
      </bottom>
      <diagonal/>
    </border>
    <border>
      <left style="dashDot">
        <color indexed="64"/>
      </left>
      <right style="dashDot">
        <color indexed="64"/>
      </right>
      <top/>
      <bottom style="medium">
        <color indexed="64"/>
      </bottom>
      <diagonal/>
    </border>
    <border>
      <left style="dashDot">
        <color indexed="64"/>
      </left>
      <right style="dashDot">
        <color indexed="64"/>
      </right>
      <top/>
      <bottom/>
      <diagonal/>
    </border>
    <border>
      <left style="dashDot">
        <color indexed="64"/>
      </left>
      <right/>
      <top/>
      <bottom style="medium">
        <color indexed="64"/>
      </bottom>
      <diagonal/>
    </border>
    <border>
      <left style="medium">
        <color indexed="64"/>
      </left>
      <right/>
      <top/>
      <bottom style="medium">
        <color indexed="64"/>
      </bottom>
      <diagonal/>
    </border>
    <border>
      <left/>
      <right style="dashDot">
        <color indexed="64"/>
      </right>
      <top style="thin">
        <color indexed="64"/>
      </top>
      <bottom style="thin">
        <color indexed="64"/>
      </bottom>
      <diagonal/>
    </border>
    <border>
      <left/>
      <right/>
      <top style="thin">
        <color indexed="64"/>
      </top>
      <bottom style="thin">
        <color indexed="64"/>
      </bottom>
      <diagonal/>
    </border>
    <border>
      <left/>
      <right style="dashDot">
        <color indexed="64"/>
      </right>
      <top/>
      <bottom style="thin">
        <color indexed="64"/>
      </bottom>
      <diagonal/>
    </border>
    <border>
      <left/>
      <right style="thin">
        <color indexed="64"/>
      </right>
      <top/>
      <bottom style="thin">
        <color indexed="64"/>
      </bottom>
      <diagonal/>
    </border>
    <border>
      <left style="thin">
        <color indexed="64"/>
      </left>
      <right style="thin">
        <color indexed="64"/>
      </right>
      <top/>
      <bottom style="medium">
        <color indexed="64"/>
      </bottom>
      <diagonal/>
    </border>
    <border>
      <left style="thin">
        <color indexed="64"/>
      </left>
      <right style="thin">
        <color indexed="64"/>
      </right>
      <top style="thin">
        <color indexed="64"/>
      </top>
      <bottom/>
      <diagonal/>
    </border>
    <border>
      <left style="medium">
        <color indexed="64"/>
      </left>
      <right style="medium">
        <color rgb="FF000000"/>
      </right>
      <top/>
      <bottom style="thin">
        <color rgb="FF000000"/>
      </bottom>
      <diagonal/>
    </border>
    <border>
      <left style="medium">
        <color rgb="FF000000"/>
      </left>
      <right style="medium">
        <color indexed="64"/>
      </right>
      <top/>
      <bottom style="thin">
        <color rgb="FF000000"/>
      </bottom>
      <diagonal/>
    </border>
    <border>
      <left style="medium">
        <color indexed="64"/>
      </left>
      <right style="medium">
        <color indexed="64"/>
      </right>
      <top/>
      <bottom style="thin">
        <color rgb="FF000000"/>
      </bottom>
      <diagonal/>
    </border>
    <border>
      <left style="thin">
        <color rgb="FF000000"/>
      </left>
      <right style="medium">
        <color indexed="64"/>
      </right>
      <top style="thin">
        <color rgb="FF000000"/>
      </top>
      <bottom style="thin">
        <color rgb="FF000000"/>
      </bottom>
      <diagonal/>
    </border>
    <border>
      <left style="thin">
        <color rgb="FF000000"/>
      </left>
      <right style="thin">
        <color indexed="64"/>
      </right>
      <top style="medium">
        <color rgb="FF000000"/>
      </top>
      <bottom style="thin">
        <color rgb="FF000000"/>
      </bottom>
      <diagonal/>
    </border>
    <border>
      <left style="thin">
        <color indexed="64"/>
      </left>
      <right style="thin">
        <color indexed="64"/>
      </right>
      <top style="medium">
        <color rgb="FF000000"/>
      </top>
      <bottom/>
      <diagonal/>
    </border>
    <border>
      <left style="medium">
        <color rgb="FF000000"/>
      </left>
      <right style="medium">
        <color rgb="FF000000"/>
      </right>
      <top style="thin">
        <color rgb="FF000000"/>
      </top>
      <bottom style="medium">
        <color indexed="64"/>
      </bottom>
      <diagonal/>
    </border>
    <border>
      <left style="thin">
        <color rgb="FF000000"/>
      </left>
      <right style="thin">
        <color rgb="FF000000"/>
      </right>
      <top style="thin">
        <color rgb="FF000000"/>
      </top>
      <bottom style="medium">
        <color indexed="64"/>
      </bottom>
      <diagonal/>
    </border>
    <border>
      <left style="thin">
        <color rgb="FF000000"/>
      </left>
      <right style="thin">
        <color indexed="64"/>
      </right>
      <top style="thin">
        <color rgb="FF000000"/>
      </top>
      <bottom style="thin">
        <color rgb="FF000000"/>
      </bottom>
      <diagonal/>
    </border>
    <border>
      <left style="medium">
        <color rgb="FF000000"/>
      </left>
      <right style="medium">
        <color rgb="FF000000"/>
      </right>
      <top/>
      <bottom style="thin">
        <color indexed="64"/>
      </bottom>
      <diagonal/>
    </border>
    <border>
      <left style="medium">
        <color rgb="FF000000"/>
      </left>
      <right style="thin">
        <color rgb="FF000000"/>
      </right>
      <top/>
      <bottom style="thin">
        <color indexed="64"/>
      </bottom>
      <diagonal/>
    </border>
    <border>
      <left style="thin">
        <color rgb="FF000000"/>
      </left>
      <right style="thin">
        <color rgb="FF000000"/>
      </right>
      <top/>
      <bottom style="thin">
        <color indexed="64"/>
      </bottom>
      <diagonal/>
    </border>
    <border>
      <left style="thin">
        <color rgb="FF000000"/>
      </left>
      <right style="medium">
        <color indexed="64"/>
      </right>
      <top/>
      <bottom style="thin">
        <color indexed="64"/>
      </bottom>
      <diagonal/>
    </border>
    <border>
      <left style="medium">
        <color rgb="FF000000"/>
      </left>
      <right style="thin">
        <color rgb="FF000000"/>
      </right>
      <top style="thin">
        <color rgb="FF000000"/>
      </top>
      <bottom style="thin">
        <color indexed="64"/>
      </bottom>
      <diagonal/>
    </border>
    <border>
      <left style="thin">
        <color rgb="FF000000"/>
      </left>
      <right style="thin">
        <color indexed="64"/>
      </right>
      <top style="thin">
        <color rgb="FF000000"/>
      </top>
      <bottom style="thin">
        <color indexed="64"/>
      </bottom>
      <diagonal/>
    </border>
    <border>
      <left style="thin">
        <color rgb="FF000000"/>
      </left>
      <right style="medium">
        <color rgb="FF000000"/>
      </right>
      <top style="thin">
        <color indexed="64"/>
      </top>
      <bottom style="thin">
        <color rgb="FF000000"/>
      </bottom>
      <diagonal/>
    </border>
    <border>
      <left style="medium">
        <color rgb="FF000000"/>
      </left>
      <right style="thin">
        <color rgb="FF000000"/>
      </right>
      <top style="thin">
        <color indexed="64"/>
      </top>
      <bottom style="medium">
        <color indexed="64"/>
      </bottom>
      <diagonal/>
    </border>
    <border>
      <left style="thin">
        <color rgb="FF000000"/>
      </left>
      <right style="thin">
        <color rgb="FF000000"/>
      </right>
      <top style="thin">
        <color indexed="64"/>
      </top>
      <bottom style="medium">
        <color indexed="64"/>
      </bottom>
      <diagonal/>
    </border>
    <border>
      <left style="thin">
        <color rgb="FF000000"/>
      </left>
      <right style="thin">
        <color indexed="64"/>
      </right>
      <top/>
      <bottom style="medium">
        <color rgb="FF000000"/>
      </bottom>
      <diagonal/>
    </border>
    <border>
      <left style="thin">
        <color indexed="64"/>
      </left>
      <right style="thin">
        <color indexed="64"/>
      </right>
      <top/>
      <bottom style="thin">
        <color rgb="FF000000"/>
      </bottom>
      <diagonal/>
    </border>
    <border>
      <left style="medium">
        <color rgb="FF000000"/>
      </left>
      <right style="thin">
        <color rgb="FF000000"/>
      </right>
      <top style="medium">
        <color indexed="64"/>
      </top>
      <bottom/>
      <diagonal/>
    </border>
    <border>
      <left style="medium">
        <color rgb="FF000000"/>
      </left>
      <right style="thin">
        <color rgb="FF000000"/>
      </right>
      <top/>
      <bottom style="medium">
        <color indexed="64"/>
      </bottom>
      <diagonal/>
    </border>
    <border>
      <left style="thin">
        <color rgb="FF000000"/>
      </left>
      <right/>
      <top style="thin">
        <color rgb="FF000000"/>
      </top>
      <bottom style="medium">
        <color indexed="64"/>
      </bottom>
      <diagonal/>
    </border>
    <border>
      <left style="medium">
        <color rgb="FF000000"/>
      </left>
      <right/>
      <top style="medium">
        <color indexed="64"/>
      </top>
      <bottom/>
      <diagonal/>
    </border>
    <border>
      <left style="medium">
        <color rgb="FF000000"/>
      </left>
      <right style="thin">
        <color rgb="FF000000"/>
      </right>
      <top style="medium">
        <color indexed="64"/>
      </top>
      <bottom style="thin">
        <color indexed="64"/>
      </bottom>
      <diagonal/>
    </border>
    <border>
      <left style="thin">
        <color rgb="FF000000"/>
      </left>
      <right style="thin">
        <color rgb="FF000000"/>
      </right>
      <top style="medium">
        <color indexed="64"/>
      </top>
      <bottom style="thin">
        <color indexed="64"/>
      </bottom>
      <diagonal/>
    </border>
    <border>
      <left style="thin">
        <color rgb="FF000000"/>
      </left>
      <right style="medium">
        <color indexed="64"/>
      </right>
      <top style="medium">
        <color indexed="64"/>
      </top>
      <bottom style="thin">
        <color indexed="64"/>
      </bottom>
      <diagonal/>
    </border>
    <border>
      <left style="medium">
        <color rgb="FF000000"/>
      </left>
      <right style="thin">
        <color rgb="FF000000"/>
      </right>
      <top style="thin">
        <color indexed="64"/>
      </top>
      <bottom style="medium">
        <color rgb="FF000000"/>
      </bottom>
      <diagonal/>
    </border>
    <border>
      <left style="thin">
        <color rgb="FF000000"/>
      </left>
      <right style="thin">
        <color rgb="FF000000"/>
      </right>
      <top style="thin">
        <color indexed="64"/>
      </top>
      <bottom style="medium">
        <color rgb="FF000000"/>
      </bottom>
      <diagonal/>
    </border>
    <border>
      <left style="thin">
        <color rgb="FF000000"/>
      </left>
      <right style="thin">
        <color rgb="FF000000"/>
      </right>
      <top style="thin">
        <color rgb="FF000000"/>
      </top>
      <bottom style="thin">
        <color indexed="64"/>
      </bottom>
      <diagonal/>
    </border>
    <border>
      <left style="thin">
        <color rgb="FF000000"/>
      </left>
      <right/>
      <top style="thin">
        <color rgb="FF000000"/>
      </top>
      <bottom style="thin">
        <color indexed="64"/>
      </bottom>
      <diagonal/>
    </border>
    <border>
      <left style="medium">
        <color rgb="FF000000"/>
      </left>
      <right style="medium">
        <color rgb="FF000000"/>
      </right>
      <top style="thin">
        <color rgb="FF000000"/>
      </top>
      <bottom style="thin">
        <color indexed="64"/>
      </bottom>
      <diagonal/>
    </border>
    <border>
      <left/>
      <right/>
      <top/>
      <bottom style="thin">
        <color indexed="64"/>
      </bottom>
      <diagonal/>
    </border>
    <border>
      <left style="medium">
        <color rgb="FF000000"/>
      </left>
      <right style="thin">
        <color rgb="FF000000"/>
      </right>
      <top style="thin">
        <color indexed="64"/>
      </top>
      <bottom style="thin">
        <color indexed="64"/>
      </bottom>
      <diagonal/>
    </border>
    <border>
      <left style="thin">
        <color rgb="FF000000"/>
      </left>
      <right/>
      <top style="thin">
        <color indexed="64"/>
      </top>
      <bottom style="thin">
        <color indexed="64"/>
      </bottom>
      <diagonal/>
    </border>
    <border>
      <left style="thin">
        <color rgb="FF000000"/>
      </left>
      <right style="thin">
        <color indexed="64"/>
      </right>
      <top/>
      <bottom style="thin">
        <color rgb="FF000000"/>
      </bottom>
      <diagonal/>
    </border>
    <border>
      <left/>
      <right/>
      <top style="medium">
        <color rgb="FF000000"/>
      </top>
      <bottom/>
      <diagonal/>
    </border>
    <border>
      <left/>
      <right style="medium">
        <color indexed="64"/>
      </right>
      <top/>
      <bottom/>
      <diagonal/>
    </border>
    <border>
      <left style="thin">
        <color rgb="FF000000"/>
      </left>
      <right style="medium">
        <color rgb="FF000000"/>
      </right>
      <top style="thin">
        <color rgb="FF000000"/>
      </top>
      <bottom style="medium">
        <color indexed="64"/>
      </bottom>
      <diagonal/>
    </border>
    <border>
      <left style="medium">
        <color rgb="FF000000"/>
      </left>
      <right style="thin">
        <color indexed="64"/>
      </right>
      <top style="thin">
        <color rgb="FF000000"/>
      </top>
      <bottom style="medium">
        <color rgb="FF000000"/>
      </bottom>
      <diagonal/>
    </border>
    <border>
      <left/>
      <right style="thin">
        <color rgb="FF000000"/>
      </right>
      <top style="thin">
        <color rgb="FF000000"/>
      </top>
      <bottom style="medium">
        <color rgb="FF000000"/>
      </bottom>
      <diagonal/>
    </border>
    <border>
      <left style="thin">
        <color rgb="FF000000"/>
      </left>
      <right style="thin">
        <color indexed="64"/>
      </right>
      <top style="thin">
        <color rgb="FF000000"/>
      </top>
      <bottom style="medium">
        <color rgb="FF000000"/>
      </bottom>
      <diagonal/>
    </border>
    <border>
      <left style="medium">
        <color indexed="64"/>
      </left>
      <right style="medium">
        <color indexed="64"/>
      </right>
      <top style="medium">
        <color rgb="FF000000"/>
      </top>
      <bottom style="thin">
        <color indexed="64"/>
      </bottom>
      <diagonal/>
    </border>
    <border>
      <left style="thin">
        <color indexed="64"/>
      </left>
      <right style="thin">
        <color indexed="64"/>
      </right>
      <top style="medium">
        <color rgb="FF000000"/>
      </top>
      <bottom style="thin">
        <color indexed="64"/>
      </bottom>
      <diagonal/>
    </border>
    <border>
      <left style="medium">
        <color rgb="FF000000"/>
      </left>
      <right style="thin">
        <color rgb="FF000000"/>
      </right>
      <top style="thin">
        <color indexed="64"/>
      </top>
      <bottom/>
      <diagonal/>
    </border>
    <border>
      <left style="medium">
        <color indexed="64"/>
      </left>
      <right style="thin">
        <color indexed="64"/>
      </right>
      <top style="thin">
        <color indexed="64"/>
      </top>
      <bottom style="thin">
        <color indexed="64"/>
      </bottom>
      <diagonal/>
    </border>
    <border>
      <left style="thin">
        <color rgb="FF000000"/>
      </left>
      <right style="medium">
        <color indexed="64"/>
      </right>
      <top style="thin">
        <color indexed="64"/>
      </top>
      <bottom style="thin">
        <color rgb="FF000000"/>
      </bottom>
      <diagonal/>
    </border>
    <border>
      <left/>
      <right style="medium">
        <color rgb="FF000000"/>
      </right>
      <top style="thin">
        <color rgb="FF000000"/>
      </top>
      <bottom style="medium">
        <color indexed="64"/>
      </bottom>
      <diagonal/>
    </border>
    <border>
      <left style="medium">
        <color rgb="FF000000"/>
      </left>
      <right/>
      <top style="thin">
        <color rgb="FF000000"/>
      </top>
      <bottom style="medium">
        <color indexed="64"/>
      </bottom>
      <diagonal/>
    </border>
    <border>
      <left style="medium">
        <color rgb="FF000000"/>
      </left>
      <right style="medium">
        <color rgb="FF000000"/>
      </right>
      <top style="medium">
        <color indexed="64"/>
      </top>
      <bottom style="thin">
        <color rgb="FF000000"/>
      </bottom>
      <diagonal/>
    </border>
    <border>
      <left style="medium">
        <color rgb="FF000000"/>
      </left>
      <right style="medium">
        <color rgb="FF000000"/>
      </right>
      <top style="medium">
        <color rgb="FF000000"/>
      </top>
      <bottom style="medium">
        <color indexed="64"/>
      </bottom>
      <diagonal/>
    </border>
    <border>
      <left style="medium">
        <color indexed="64"/>
      </left>
      <right style="thin">
        <color rgb="FF000000"/>
      </right>
      <top style="medium">
        <color indexed="64"/>
      </top>
      <bottom/>
      <diagonal/>
    </border>
    <border>
      <left style="thin">
        <color rgb="FF000000"/>
      </left>
      <right style="thin">
        <color rgb="FF000000"/>
      </right>
      <top style="medium">
        <color indexed="64"/>
      </top>
      <bottom style="thin">
        <color rgb="FF000000"/>
      </bottom>
      <diagonal/>
    </border>
    <border>
      <left style="medium">
        <color rgb="FF000000"/>
      </left>
      <right/>
      <top style="medium">
        <color indexed="64"/>
      </top>
      <bottom style="thin">
        <color rgb="FF000000"/>
      </bottom>
      <diagonal/>
    </border>
    <border>
      <left style="medium">
        <color indexed="64"/>
      </left>
      <right style="medium">
        <color indexed="64"/>
      </right>
      <top style="medium">
        <color indexed="64"/>
      </top>
      <bottom style="thin">
        <color rgb="FF000000"/>
      </bottom>
      <diagonal/>
    </border>
    <border>
      <left style="medium">
        <color indexed="64"/>
      </left>
      <right style="thin">
        <color rgb="FF000000"/>
      </right>
      <top/>
      <bottom/>
      <diagonal/>
    </border>
    <border>
      <left style="medium">
        <color indexed="64"/>
      </left>
      <right style="medium">
        <color indexed="64"/>
      </right>
      <top style="thin">
        <color rgb="FF000000"/>
      </top>
      <bottom/>
      <diagonal/>
    </border>
    <border>
      <left/>
      <right style="thin">
        <color rgb="FF000000"/>
      </right>
      <top style="medium">
        <color indexed="64"/>
      </top>
      <bottom/>
      <diagonal/>
    </border>
    <border>
      <left style="medium">
        <color rgb="FF000000"/>
      </left>
      <right/>
      <top/>
      <bottom style="medium">
        <color indexed="64"/>
      </bottom>
      <diagonal/>
    </border>
    <border>
      <left style="medium">
        <color indexed="64"/>
      </left>
      <right style="medium">
        <color indexed="64"/>
      </right>
      <top style="thin">
        <color rgb="FF000000"/>
      </top>
      <bottom style="thin">
        <color rgb="FF000000"/>
      </bottom>
      <diagonal/>
    </border>
    <border>
      <left style="medium">
        <color indexed="64"/>
      </left>
      <right style="thin">
        <color rgb="FF000000"/>
      </right>
      <top/>
      <bottom style="medium">
        <color indexed="64"/>
      </bottom>
      <diagonal/>
    </border>
    <border>
      <left style="medium">
        <color indexed="64"/>
      </left>
      <right style="medium">
        <color indexed="64"/>
      </right>
      <top style="thin">
        <color rgb="FF000000"/>
      </top>
      <bottom style="medium">
        <color indexed="64"/>
      </bottom>
      <diagonal/>
    </border>
    <border>
      <left/>
      <right style="thin">
        <color indexed="64"/>
      </right>
      <top style="thin">
        <color rgb="FFFFFFFF"/>
      </top>
      <bottom/>
      <diagonal/>
    </border>
    <border>
      <left style="thin">
        <color indexed="64"/>
      </left>
      <right style="thin">
        <color rgb="FF000000"/>
      </right>
      <top style="thin">
        <color rgb="FF000000"/>
      </top>
      <bottom/>
      <diagonal/>
    </border>
    <border>
      <left/>
      <right style="thin">
        <color indexed="64"/>
      </right>
      <top/>
      <bottom style="medium">
        <color rgb="FFFFFFFF"/>
      </bottom>
      <diagonal/>
    </border>
    <border>
      <left style="thin">
        <color indexed="64"/>
      </left>
      <right style="thin">
        <color rgb="FF000000"/>
      </right>
      <top/>
      <bottom style="thin">
        <color rgb="FF000000"/>
      </bottom>
      <diagonal/>
    </border>
    <border>
      <left/>
      <right style="medium">
        <color indexed="64"/>
      </right>
      <top style="medium">
        <color indexed="64"/>
      </top>
      <bottom/>
      <diagonal/>
    </border>
    <border>
      <left/>
      <right style="medium">
        <color indexed="64"/>
      </right>
      <top/>
      <bottom style="thin">
        <color rgb="FFFFFFFF"/>
      </bottom>
      <diagonal/>
    </border>
    <border>
      <left/>
      <right style="thin">
        <color indexed="64"/>
      </right>
      <top/>
      <bottom/>
      <diagonal/>
    </border>
    <border>
      <left style="thin">
        <color indexed="64"/>
      </left>
      <right style="thin">
        <color rgb="FF000000"/>
      </right>
      <top style="medium">
        <color indexed="64"/>
      </top>
      <bottom/>
      <diagonal/>
    </border>
    <border>
      <left style="thin">
        <color indexed="64"/>
      </left>
      <right style="thin">
        <color rgb="FF000000"/>
      </right>
      <top/>
      <bottom/>
      <diagonal/>
    </border>
    <border>
      <left style="thin">
        <color indexed="64"/>
      </left>
      <right/>
      <top/>
      <bottom/>
      <diagonal/>
    </border>
    <border>
      <left style="thin">
        <color rgb="FF000000"/>
      </left>
      <right/>
      <top/>
      <bottom style="thin">
        <color indexed="64"/>
      </bottom>
      <diagonal/>
    </border>
    <border>
      <left style="thin">
        <color rgb="FF000000"/>
      </left>
      <right/>
      <top style="thin">
        <color indexed="64"/>
      </top>
      <bottom style="medium">
        <color indexed="64"/>
      </bottom>
      <diagonal/>
    </border>
    <border>
      <left style="thin">
        <color rgb="FF000000"/>
      </left>
      <right/>
      <top style="medium">
        <color indexed="64"/>
      </top>
      <bottom style="thin">
        <color indexed="64"/>
      </bottom>
      <diagonal/>
    </border>
    <border>
      <left/>
      <right/>
      <top style="thin">
        <color rgb="FF000000"/>
      </top>
      <bottom/>
      <diagonal/>
    </border>
    <border>
      <left/>
      <right/>
      <top/>
      <bottom style="thin">
        <color rgb="FF000000"/>
      </bottom>
      <diagonal/>
    </border>
    <border>
      <left style="thin">
        <color indexed="64"/>
      </left>
      <right/>
      <top style="thin">
        <color indexed="64"/>
      </top>
      <bottom style="medium">
        <color indexed="64"/>
      </bottom>
      <diagonal/>
    </border>
    <border>
      <left style="thin">
        <color indexed="64"/>
      </left>
      <right/>
      <top style="medium">
        <color indexed="64"/>
      </top>
      <bottom style="thin">
        <color indexed="64"/>
      </bottom>
      <diagonal/>
    </border>
    <border>
      <left style="thin">
        <color indexed="64"/>
      </left>
      <right style="thin">
        <color indexed="64"/>
      </right>
      <top style="thin">
        <color rgb="FF000000"/>
      </top>
      <bottom/>
      <diagonal/>
    </border>
    <border>
      <left style="medium">
        <color rgb="FF000000"/>
      </left>
      <right/>
      <top style="medium">
        <color rgb="FF000000"/>
      </top>
      <bottom style="thin">
        <color indexed="64"/>
      </bottom>
      <diagonal/>
    </border>
    <border>
      <left style="medium">
        <color indexed="64"/>
      </left>
      <right/>
      <top style="medium">
        <color indexed="64"/>
      </top>
      <bottom style="thin">
        <color rgb="FF000000"/>
      </bottom>
      <diagonal/>
    </border>
    <border>
      <left style="medium">
        <color indexed="64"/>
      </left>
      <right/>
      <top style="thin">
        <color rgb="FF000000"/>
      </top>
      <bottom/>
      <diagonal/>
    </border>
    <border>
      <left style="medium">
        <color indexed="64"/>
      </left>
      <right/>
      <top/>
      <bottom style="thin">
        <color rgb="FF000000"/>
      </bottom>
      <diagonal/>
    </border>
    <border>
      <left style="medium">
        <color indexed="64"/>
      </left>
      <right/>
      <top style="thin">
        <color rgb="FF000000"/>
      </top>
      <bottom style="thin">
        <color rgb="FF000000"/>
      </bottom>
      <diagonal/>
    </border>
    <border>
      <left style="medium">
        <color indexed="64"/>
      </left>
      <right/>
      <top style="thin">
        <color rgb="FF000000"/>
      </top>
      <bottom style="medium">
        <color indexed="64"/>
      </bottom>
      <diagonal/>
    </border>
  </borders>
  <cellStyleXfs count="5">
    <xf numFmtId="0" fontId="0" fillId="0" borderId="0"/>
    <xf numFmtId="0" fontId="43" fillId="26" borderId="0" applyNumberFormat="0" applyBorder="0" applyAlignment="0" applyProtection="0"/>
    <xf numFmtId="0" fontId="40" fillId="0" borderId="84"/>
    <xf numFmtId="0" fontId="54" fillId="0" borderId="84"/>
    <xf numFmtId="9" fontId="54" fillId="0" borderId="84" applyFont="0" applyFill="0" applyBorder="0" applyAlignment="0" applyProtection="0"/>
  </cellStyleXfs>
  <cellXfs count="819">
    <xf numFmtId="0" fontId="0" fillId="0" borderId="0" xfId="0" applyFont="1" applyAlignment="1"/>
    <xf numFmtId="0" fontId="0" fillId="0" borderId="0" xfId="0" applyFont="1" applyAlignment="1"/>
    <xf numFmtId="0" fontId="1" fillId="0" borderId="0" xfId="0" applyFont="1" applyAlignment="1"/>
    <xf numFmtId="0" fontId="4" fillId="0" borderId="0" xfId="0" applyFont="1" applyAlignment="1">
      <alignment horizontal="center" vertical="center" wrapText="1"/>
    </xf>
    <xf numFmtId="0" fontId="4" fillId="2" borderId="2" xfId="0" applyFont="1" applyFill="1" applyBorder="1" applyAlignment="1">
      <alignment horizontal="center" vertical="center" wrapText="1"/>
    </xf>
    <xf numFmtId="0" fontId="6" fillId="4" borderId="6" xfId="0" applyFont="1" applyFill="1" applyBorder="1" applyAlignment="1">
      <alignment horizontal="center" vertical="center" wrapText="1"/>
    </xf>
    <xf numFmtId="0" fontId="6" fillId="6" borderId="10" xfId="0" applyFont="1" applyFill="1" applyBorder="1" applyAlignment="1">
      <alignment horizontal="center" vertical="center" wrapText="1"/>
    </xf>
    <xf numFmtId="0" fontId="7" fillId="5" borderId="17" xfId="0" applyFont="1" applyFill="1" applyBorder="1" applyAlignment="1">
      <alignment horizontal="center"/>
    </xf>
    <xf numFmtId="0" fontId="7" fillId="5" borderId="18" xfId="0" applyFont="1" applyFill="1" applyBorder="1" applyAlignment="1">
      <alignment horizontal="center"/>
    </xf>
    <xf numFmtId="0" fontId="10" fillId="0" borderId="0" xfId="0" applyFont="1" applyAlignment="1">
      <alignment horizontal="center" vertical="center" wrapText="1"/>
    </xf>
    <xf numFmtId="0" fontId="8" fillId="8" borderId="13" xfId="0" applyFont="1" applyFill="1" applyBorder="1" applyAlignment="1">
      <alignment horizontal="center" vertical="center" wrapText="1"/>
    </xf>
    <xf numFmtId="0" fontId="8" fillId="8" borderId="13" xfId="0" applyFont="1" applyFill="1" applyBorder="1" applyAlignment="1">
      <alignment horizontal="center" vertical="center" wrapText="1"/>
    </xf>
    <xf numFmtId="0" fontId="8" fillId="8" borderId="43" xfId="0" applyFont="1" applyFill="1" applyBorder="1" applyAlignment="1">
      <alignment horizontal="center" vertical="center" wrapText="1"/>
    </xf>
    <xf numFmtId="0" fontId="8" fillId="8" borderId="43" xfId="0" applyFont="1" applyFill="1" applyBorder="1" applyAlignment="1">
      <alignment horizontal="center" vertical="center" wrapText="1"/>
    </xf>
    <xf numFmtId="0" fontId="11" fillId="0" borderId="13" xfId="0" applyFont="1" applyBorder="1" applyAlignment="1">
      <alignment horizontal="center" vertical="center" wrapText="1"/>
    </xf>
    <xf numFmtId="0" fontId="12" fillId="0" borderId="13" xfId="0" applyFont="1" applyBorder="1" applyAlignment="1">
      <alignment vertical="center" wrapText="1"/>
    </xf>
    <xf numFmtId="49" fontId="13" fillId="0" borderId="13" xfId="0" applyNumberFormat="1" applyFont="1" applyBorder="1" applyAlignment="1">
      <alignment horizontal="center" vertical="center" wrapText="1"/>
    </xf>
    <xf numFmtId="0" fontId="13" fillId="0" borderId="13" xfId="0" applyFont="1" applyBorder="1" applyAlignment="1">
      <alignment horizontal="center" vertical="center" wrapText="1"/>
    </xf>
    <xf numFmtId="0" fontId="1" fillId="0" borderId="13" xfId="0" applyFont="1" applyBorder="1" applyAlignment="1">
      <alignment vertical="center" wrapText="1"/>
    </xf>
    <xf numFmtId="0" fontId="12" fillId="9" borderId="47" xfId="0" applyFont="1" applyFill="1" applyBorder="1" applyAlignment="1">
      <alignment horizontal="center" vertical="center" wrapText="1"/>
    </xf>
    <xf numFmtId="0" fontId="12" fillId="9" borderId="43" xfId="0" applyFont="1" applyFill="1" applyBorder="1" applyAlignment="1">
      <alignment horizontal="center" vertical="center" wrapText="1"/>
    </xf>
    <xf numFmtId="0" fontId="17" fillId="9" borderId="49" xfId="0" applyFont="1" applyFill="1" applyBorder="1" applyAlignment="1">
      <alignment horizontal="left" vertical="center" wrapText="1"/>
    </xf>
    <xf numFmtId="9" fontId="0" fillId="0" borderId="33" xfId="0" applyNumberFormat="1" applyFont="1" applyBorder="1" applyAlignment="1">
      <alignment horizontal="center"/>
    </xf>
    <xf numFmtId="0" fontId="0" fillId="0" borderId="39" xfId="0" applyFont="1" applyBorder="1" applyAlignment="1">
      <alignment horizontal="center"/>
    </xf>
    <xf numFmtId="0" fontId="0" fillId="0" borderId="38" xfId="0" applyFont="1" applyBorder="1" applyAlignment="1">
      <alignment horizontal="center" vertical="center"/>
    </xf>
    <xf numFmtId="0" fontId="17" fillId="9" borderId="26" xfId="0" applyFont="1" applyFill="1" applyBorder="1" applyAlignment="1">
      <alignment horizontal="left" vertical="center" wrapText="1"/>
    </xf>
    <xf numFmtId="9" fontId="0" fillId="0" borderId="29" xfId="0" applyNumberFormat="1" applyFont="1" applyBorder="1" applyAlignment="1">
      <alignment horizontal="center"/>
    </xf>
    <xf numFmtId="0" fontId="0" fillId="0" borderId="13" xfId="0" applyFont="1" applyBorder="1" applyAlignment="1">
      <alignment horizontal="center"/>
    </xf>
    <xf numFmtId="0" fontId="19" fillId="0" borderId="0" xfId="0" applyFont="1" applyAlignment="1">
      <alignment horizontal="center" vertical="top" wrapText="1"/>
    </xf>
    <xf numFmtId="0" fontId="0" fillId="0" borderId="40" xfId="0" applyFont="1" applyBorder="1" applyAlignment="1">
      <alignment horizontal="center" vertical="center"/>
    </xf>
    <xf numFmtId="0" fontId="1" fillId="0" borderId="17" xfId="0" applyFont="1" applyBorder="1" applyAlignment="1"/>
    <xf numFmtId="0" fontId="0" fillId="0" borderId="42" xfId="0" applyFont="1" applyBorder="1" applyAlignment="1">
      <alignment horizontal="center" vertical="center"/>
    </xf>
    <xf numFmtId="0" fontId="17" fillId="9" borderId="60" xfId="0" applyFont="1" applyFill="1" applyBorder="1" applyAlignment="1">
      <alignment horizontal="left" vertical="center" wrapText="1"/>
    </xf>
    <xf numFmtId="0" fontId="0" fillId="0" borderId="21" xfId="0" applyFont="1" applyBorder="1" applyAlignment="1">
      <alignment horizontal="center"/>
    </xf>
    <xf numFmtId="0" fontId="17" fillId="9" borderId="39" xfId="0" applyFont="1" applyFill="1" applyBorder="1" applyAlignment="1">
      <alignment horizontal="left" vertical="center" wrapText="1"/>
    </xf>
    <xf numFmtId="0" fontId="0" fillId="0" borderId="50" xfId="0" applyFont="1" applyBorder="1" applyAlignment="1">
      <alignment horizontal="center"/>
    </xf>
    <xf numFmtId="0" fontId="17" fillId="9" borderId="13" xfId="0" applyFont="1" applyFill="1" applyBorder="1" applyAlignment="1">
      <alignment horizontal="left" vertical="center" wrapText="1"/>
    </xf>
    <xf numFmtId="9" fontId="0" fillId="0" borderId="24" xfId="0" applyNumberFormat="1" applyFont="1" applyBorder="1" applyAlignment="1">
      <alignment horizontal="center"/>
    </xf>
    <xf numFmtId="0" fontId="0" fillId="0" borderId="52" xfId="0" applyFont="1" applyBorder="1" applyAlignment="1">
      <alignment horizontal="center"/>
    </xf>
    <xf numFmtId="0" fontId="21" fillId="20" borderId="62" xfId="0" applyFont="1" applyFill="1" applyBorder="1" applyAlignment="1">
      <alignment horizontal="center"/>
    </xf>
    <xf numFmtId="0" fontId="22" fillId="20" borderId="64" xfId="0" applyFont="1" applyFill="1" applyBorder="1" applyAlignment="1">
      <alignment horizontal="center"/>
    </xf>
    <xf numFmtId="0" fontId="23" fillId="20" borderId="65" xfId="0" applyFont="1" applyFill="1" applyBorder="1" applyAlignment="1">
      <alignment horizontal="center"/>
    </xf>
    <xf numFmtId="0" fontId="23" fillId="20" borderId="68" xfId="0" applyFont="1" applyFill="1" applyBorder="1" applyAlignment="1">
      <alignment horizontal="center"/>
    </xf>
    <xf numFmtId="0" fontId="0" fillId="0" borderId="17" xfId="0" applyFont="1" applyBorder="1" applyAlignment="1">
      <alignment horizontal="center"/>
    </xf>
    <xf numFmtId="0" fontId="0" fillId="0" borderId="41" xfId="0" applyFont="1" applyBorder="1" applyAlignment="1">
      <alignment horizontal="center"/>
    </xf>
    <xf numFmtId="0" fontId="25" fillId="20" borderId="62" xfId="0" applyFont="1" applyFill="1" applyBorder="1" applyAlignment="1">
      <alignment horizontal="center"/>
    </xf>
    <xf numFmtId="0" fontId="25" fillId="20" borderId="67" xfId="0" applyFont="1" applyFill="1" applyBorder="1" applyAlignment="1">
      <alignment horizontal="center"/>
    </xf>
    <xf numFmtId="0" fontId="25" fillId="20" borderId="60" xfId="0" applyFont="1" applyFill="1" applyBorder="1" applyAlignment="1">
      <alignment horizontal="center"/>
    </xf>
    <xf numFmtId="0" fontId="0" fillId="0" borderId="33" xfId="0" applyFont="1" applyBorder="1" applyAlignment="1">
      <alignment horizontal="center"/>
    </xf>
    <xf numFmtId="0" fontId="26" fillId="20" borderId="60" xfId="0" applyFont="1" applyFill="1" applyBorder="1" applyAlignment="1">
      <alignment horizontal="center"/>
    </xf>
    <xf numFmtId="0" fontId="0" fillId="0" borderId="24" xfId="0" applyFont="1" applyBorder="1" applyAlignment="1">
      <alignment horizontal="center"/>
    </xf>
    <xf numFmtId="0" fontId="0" fillId="0" borderId="29" xfId="0" applyFont="1" applyBorder="1" applyAlignment="1">
      <alignment horizontal="center"/>
    </xf>
    <xf numFmtId="0" fontId="22" fillId="20" borderId="67" xfId="0" applyFont="1" applyFill="1" applyBorder="1" applyAlignment="1">
      <alignment horizontal="center"/>
    </xf>
    <xf numFmtId="0" fontId="27" fillId="20" borderId="26" xfId="0" applyFont="1" applyFill="1" applyBorder="1" applyAlignment="1">
      <alignment horizontal="center" vertical="center" wrapText="1"/>
    </xf>
    <xf numFmtId="0" fontId="17" fillId="9" borderId="71" xfId="0" applyFont="1" applyFill="1" applyBorder="1" applyAlignment="1">
      <alignment horizontal="left" vertical="center" wrapText="1"/>
    </xf>
    <xf numFmtId="0" fontId="0" fillId="0" borderId="13" xfId="0" applyFont="1" applyBorder="1" applyAlignment="1">
      <alignment horizontal="center" vertical="center"/>
    </xf>
    <xf numFmtId="0" fontId="0" fillId="0" borderId="30" xfId="0" applyFont="1" applyBorder="1" applyAlignment="1">
      <alignment horizontal="center"/>
    </xf>
    <xf numFmtId="0" fontId="28" fillId="22" borderId="72" xfId="0" applyFont="1" applyFill="1" applyBorder="1" applyAlignment="1">
      <alignment horizontal="center" vertical="center"/>
    </xf>
    <xf numFmtId="0" fontId="0" fillId="0" borderId="36" xfId="0" applyFont="1" applyBorder="1" applyAlignment="1">
      <alignment horizontal="center"/>
    </xf>
    <xf numFmtId="0" fontId="0" fillId="0" borderId="74" xfId="0" applyFont="1" applyBorder="1" applyAlignment="1"/>
    <xf numFmtId="0" fontId="0" fillId="0" borderId="0" xfId="0" applyFont="1" applyAlignment="1"/>
    <xf numFmtId="0" fontId="0" fillId="0" borderId="60" xfId="0" applyFont="1" applyBorder="1" applyAlignment="1">
      <alignment horizontal="center" vertical="center"/>
    </xf>
    <xf numFmtId="0" fontId="0" fillId="0" borderId="39" xfId="0" applyFont="1" applyBorder="1" applyAlignment="1">
      <alignment horizontal="center" vertical="center"/>
    </xf>
    <xf numFmtId="0" fontId="30" fillId="0" borderId="50" xfId="0" applyFont="1" applyBorder="1" applyAlignment="1"/>
    <xf numFmtId="0" fontId="30" fillId="0" borderId="17" xfId="0" applyFont="1" applyBorder="1" applyAlignment="1"/>
    <xf numFmtId="0" fontId="30" fillId="0" borderId="52" xfId="0" applyFont="1" applyBorder="1" applyAlignment="1"/>
    <xf numFmtId="0" fontId="30" fillId="0" borderId="86" xfId="0" applyFont="1" applyBorder="1" applyAlignment="1"/>
    <xf numFmtId="0" fontId="30" fillId="0" borderId="70" xfId="0" applyFont="1" applyBorder="1" applyAlignment="1"/>
    <xf numFmtId="0" fontId="30" fillId="0" borderId="64" xfId="0" applyFont="1" applyBorder="1" applyAlignment="1"/>
    <xf numFmtId="0" fontId="0" fillId="0" borderId="67" xfId="0" applyFont="1" applyBorder="1" applyAlignment="1">
      <alignment horizontal="center" vertical="center"/>
    </xf>
    <xf numFmtId="0" fontId="32" fillId="9" borderId="49" xfId="0" applyFont="1" applyFill="1" applyBorder="1" applyAlignment="1">
      <alignment horizontal="left" vertical="center" wrapText="1"/>
    </xf>
    <xf numFmtId="0" fontId="32" fillId="9" borderId="26" xfId="0" applyFont="1" applyFill="1" applyBorder="1" applyAlignment="1">
      <alignment horizontal="left" vertical="center" wrapText="1"/>
    </xf>
    <xf numFmtId="0" fontId="0" fillId="0" borderId="37" xfId="0" applyFont="1" applyBorder="1" applyAlignment="1">
      <alignment horizontal="center"/>
    </xf>
    <xf numFmtId="0" fontId="33" fillId="9" borderId="43" xfId="0" applyFont="1" applyFill="1" applyBorder="1" applyAlignment="1">
      <alignment horizontal="center" vertical="center" wrapText="1"/>
    </xf>
    <xf numFmtId="0" fontId="0" fillId="0" borderId="0" xfId="0" applyFont="1" applyAlignment="1"/>
    <xf numFmtId="0" fontId="0" fillId="0" borderId="0" xfId="0" applyFont="1" applyAlignment="1"/>
    <xf numFmtId="0" fontId="34" fillId="20" borderId="62" xfId="0" applyFont="1" applyFill="1" applyBorder="1" applyAlignment="1"/>
    <xf numFmtId="0" fontId="36" fillId="20" borderId="62" xfId="0" applyFont="1" applyFill="1" applyBorder="1" applyAlignment="1">
      <alignment horizontal="center"/>
    </xf>
    <xf numFmtId="0" fontId="37" fillId="20" borderId="66" xfId="0" applyFont="1" applyFill="1" applyBorder="1" applyAlignment="1">
      <alignment horizontal="center"/>
    </xf>
    <xf numFmtId="0" fontId="37" fillId="20" borderId="68" xfId="0" applyFont="1" applyFill="1" applyBorder="1" applyAlignment="1">
      <alignment horizontal="center"/>
    </xf>
    <xf numFmtId="0" fontId="0" fillId="0" borderId="84" xfId="0" applyBorder="1"/>
    <xf numFmtId="0" fontId="38" fillId="20" borderId="60" xfId="0" applyFont="1" applyFill="1" applyBorder="1" applyAlignment="1">
      <alignment horizontal="center"/>
    </xf>
    <xf numFmtId="0" fontId="35" fillId="20" borderId="62" xfId="0" applyFont="1" applyFill="1" applyBorder="1" applyAlignment="1">
      <alignment horizontal="center"/>
    </xf>
    <xf numFmtId="0" fontId="20" fillId="16" borderId="87" xfId="0" applyFont="1" applyFill="1" applyBorder="1" applyAlignment="1">
      <alignment horizontal="center" vertical="center"/>
    </xf>
    <xf numFmtId="0" fontId="34" fillId="20" borderId="69" xfId="0" applyFont="1" applyFill="1" applyBorder="1" applyAlignment="1"/>
    <xf numFmtId="0" fontId="35" fillId="20" borderId="88" xfId="0" applyFont="1" applyFill="1" applyBorder="1" applyAlignment="1">
      <alignment horizontal="center"/>
    </xf>
    <xf numFmtId="0" fontId="19" fillId="0" borderId="90" xfId="0" applyFont="1" applyBorder="1" applyAlignment="1">
      <alignment horizontal="center" vertical="top" wrapText="1"/>
    </xf>
    <xf numFmtId="0" fontId="19" fillId="0" borderId="48" xfId="0" applyFont="1" applyBorder="1" applyAlignment="1">
      <alignment horizontal="center" vertical="top" wrapText="1"/>
    </xf>
    <xf numFmtId="0" fontId="0" fillId="0" borderId="84" xfId="0" applyFont="1" applyBorder="1" applyAlignment="1"/>
    <xf numFmtId="0" fontId="39" fillId="20" borderId="70" xfId="0" applyFont="1" applyFill="1" applyBorder="1" applyAlignment="1">
      <alignment horizontal="center" vertical="center" wrapText="1"/>
    </xf>
    <xf numFmtId="0" fontId="0" fillId="0" borderId="0" xfId="0" applyFont="1" applyAlignment="1"/>
    <xf numFmtId="0" fontId="0" fillId="9" borderId="93" xfId="0" applyFont="1" applyFill="1" applyBorder="1" applyAlignment="1">
      <alignment horizontal="left"/>
    </xf>
    <xf numFmtId="0" fontId="17" fillId="9" borderId="94" xfId="0" applyFont="1" applyFill="1" applyBorder="1" applyAlignment="1">
      <alignment horizontal="left" vertical="center" wrapText="1"/>
    </xf>
    <xf numFmtId="0" fontId="0" fillId="0" borderId="95" xfId="0" applyFont="1" applyBorder="1" applyAlignment="1">
      <alignment horizontal="center"/>
    </xf>
    <xf numFmtId="0" fontId="0" fillId="0" borderId="57" xfId="0" applyFont="1" applyBorder="1" applyAlignment="1">
      <alignment horizontal="center"/>
    </xf>
    <xf numFmtId="0" fontId="0" fillId="0" borderId="96" xfId="0" applyFont="1" applyBorder="1" applyAlignment="1">
      <alignment horizontal="center"/>
    </xf>
    <xf numFmtId="0" fontId="40" fillId="0" borderId="97" xfId="0" applyFont="1" applyBorder="1" applyAlignment="1">
      <alignment vertical="center"/>
    </xf>
    <xf numFmtId="0" fontId="0" fillId="0" borderId="0" xfId="0" applyFont="1" applyAlignment="1"/>
    <xf numFmtId="0" fontId="11" fillId="0" borderId="67" xfId="0" applyFont="1" applyBorder="1" applyAlignment="1">
      <alignment horizontal="center" vertical="center" wrapText="1"/>
    </xf>
    <xf numFmtId="0" fontId="20" fillId="15" borderId="92" xfId="0" applyFont="1" applyFill="1" applyBorder="1" applyAlignment="1">
      <alignment horizontal="center" vertical="center"/>
    </xf>
    <xf numFmtId="0" fontId="8" fillId="8" borderId="67" xfId="0" applyFont="1" applyFill="1" applyBorder="1" applyAlignment="1">
      <alignment horizontal="center" vertical="center" wrapText="1"/>
    </xf>
    <xf numFmtId="0" fontId="0" fillId="0" borderId="97" xfId="0" applyFont="1" applyBorder="1" applyAlignment="1"/>
    <xf numFmtId="9" fontId="12" fillId="0" borderId="97" xfId="0" applyNumberFormat="1" applyFont="1" applyBorder="1" applyAlignment="1">
      <alignment horizontal="center" vertical="center" wrapText="1"/>
    </xf>
    <xf numFmtId="0" fontId="40" fillId="0" borderId="97" xfId="0" applyFont="1" applyFill="1" applyBorder="1" applyAlignment="1">
      <alignment vertical="center"/>
    </xf>
    <xf numFmtId="0" fontId="0" fillId="0" borderId="0" xfId="0" applyFont="1" applyAlignment="1"/>
    <xf numFmtId="0" fontId="20" fillId="15" borderId="92" xfId="0" applyFont="1" applyFill="1" applyBorder="1" applyAlignment="1">
      <alignment horizontal="center" vertical="center"/>
    </xf>
    <xf numFmtId="0" fontId="3" fillId="0" borderId="84" xfId="0" applyFont="1" applyBorder="1" applyAlignment="1"/>
    <xf numFmtId="0" fontId="40" fillId="0" borderId="101" xfId="0" applyFont="1" applyBorder="1" applyAlignment="1">
      <alignment vertical="center"/>
    </xf>
    <xf numFmtId="0" fontId="40" fillId="0" borderId="103" xfId="0" applyFont="1" applyFill="1" applyBorder="1" applyAlignment="1">
      <alignment vertical="center"/>
    </xf>
    <xf numFmtId="0" fontId="12" fillId="0" borderId="93" xfId="0" applyFont="1" applyBorder="1" applyAlignment="1">
      <alignment vertical="center" wrapText="1"/>
    </xf>
    <xf numFmtId="0" fontId="12" fillId="0" borderId="40" xfId="0" applyFont="1" applyBorder="1" applyAlignment="1">
      <alignment vertical="center" wrapText="1"/>
    </xf>
    <xf numFmtId="0" fontId="12" fillId="0" borderId="104" xfId="0" applyFont="1" applyBorder="1" applyAlignment="1">
      <alignment vertical="center" wrapText="1"/>
    </xf>
    <xf numFmtId="0" fontId="8" fillId="8" borderId="64" xfId="0" applyFont="1" applyFill="1" applyBorder="1" applyAlignment="1">
      <alignment horizontal="center" vertical="center" wrapText="1"/>
    </xf>
    <xf numFmtId="9" fontId="12" fillId="0" borderId="101" xfId="0" applyNumberFormat="1" applyFont="1" applyBorder="1" applyAlignment="1">
      <alignment horizontal="center" vertical="center" wrapText="1"/>
    </xf>
    <xf numFmtId="0" fontId="0" fillId="0" borderId="97" xfId="0" applyFont="1" applyBorder="1" applyAlignment="1">
      <alignment horizontal="left"/>
    </xf>
    <xf numFmtId="9" fontId="12" fillId="0" borderId="103" xfId="0" applyNumberFormat="1" applyFont="1" applyBorder="1" applyAlignment="1">
      <alignment horizontal="center" vertical="center" wrapText="1"/>
    </xf>
    <xf numFmtId="0" fontId="0" fillId="0" borderId="57" xfId="0" applyFont="1" applyBorder="1" applyAlignment="1">
      <alignment horizontal="center" vertical="center"/>
    </xf>
    <xf numFmtId="0" fontId="23" fillId="20" borderId="97" xfId="0" applyFont="1" applyFill="1" applyBorder="1" applyAlignment="1">
      <alignment horizontal="center"/>
    </xf>
    <xf numFmtId="0" fontId="23" fillId="20" borderId="108" xfId="0" applyFont="1" applyFill="1" applyBorder="1" applyAlignment="1">
      <alignment horizontal="center"/>
    </xf>
    <xf numFmtId="0" fontId="24" fillId="20" borderId="107" xfId="0" applyFont="1" applyFill="1" applyBorder="1" applyAlignment="1">
      <alignment horizontal="center"/>
    </xf>
    <xf numFmtId="0" fontId="0" fillId="0" borderId="111" xfId="0" applyFont="1" applyBorder="1" applyAlignment="1">
      <alignment horizontal="center" vertical="center"/>
    </xf>
    <xf numFmtId="0" fontId="23" fillId="20" borderId="102" xfId="0" applyFont="1" applyFill="1" applyBorder="1" applyAlignment="1">
      <alignment horizontal="center"/>
    </xf>
    <xf numFmtId="0" fontId="23" fillId="20" borderId="112" xfId="0" applyFont="1" applyFill="1" applyBorder="1" applyAlignment="1">
      <alignment horizontal="center"/>
    </xf>
    <xf numFmtId="0" fontId="34" fillId="20" borderId="62" xfId="0" applyFont="1" applyFill="1" applyBorder="1" applyAlignment="1">
      <alignment horizontal="center"/>
    </xf>
    <xf numFmtId="0" fontId="4" fillId="7" borderId="40" xfId="0" applyFont="1" applyFill="1" applyBorder="1" applyAlignment="1">
      <alignment horizontal="left" vertical="center" wrapText="1"/>
    </xf>
    <xf numFmtId="0" fontId="12" fillId="0" borderId="67" xfId="0" applyFont="1" applyBorder="1" applyAlignment="1">
      <alignment vertical="center" wrapText="1"/>
    </xf>
    <xf numFmtId="0" fontId="13" fillId="0" borderId="67" xfId="0" applyFont="1" applyBorder="1" applyAlignment="1">
      <alignment horizontal="center" vertical="center" wrapText="1"/>
    </xf>
    <xf numFmtId="0" fontId="12" fillId="0" borderId="13" xfId="0" applyFont="1" applyBorder="1" applyAlignment="1">
      <alignment horizontal="left" vertical="center" wrapText="1"/>
    </xf>
    <xf numFmtId="0" fontId="12" fillId="0" borderId="67" xfId="0" applyFont="1" applyBorder="1" applyAlignment="1">
      <alignment horizontal="left" vertical="center" wrapText="1"/>
    </xf>
    <xf numFmtId="49" fontId="13" fillId="0" borderId="40" xfId="0" applyNumberFormat="1" applyFont="1" applyBorder="1" applyAlignment="1">
      <alignment horizontal="center" vertical="center" wrapText="1"/>
    </xf>
    <xf numFmtId="0" fontId="13" fillId="0" borderId="97" xfId="0" applyFont="1" applyBorder="1" applyAlignment="1">
      <alignment horizontal="center" vertical="center" wrapText="1"/>
    </xf>
    <xf numFmtId="0" fontId="0" fillId="0" borderId="115" xfId="0" applyFont="1" applyBorder="1" applyAlignment="1"/>
    <xf numFmtId="0" fontId="41" fillId="23" borderId="116" xfId="0" applyFont="1" applyFill="1" applyBorder="1" applyAlignment="1">
      <alignment horizontal="center"/>
    </xf>
    <xf numFmtId="0" fontId="0" fillId="0" borderId="117" xfId="0" applyFont="1" applyBorder="1" applyAlignment="1">
      <alignment horizontal="center" vertical="center"/>
    </xf>
    <xf numFmtId="0" fontId="0" fillId="0" borderId="118" xfId="0" applyFont="1" applyBorder="1" applyAlignment="1">
      <alignment horizontal="center" vertical="center"/>
    </xf>
    <xf numFmtId="0" fontId="0" fillId="0" borderId="120" xfId="0" applyFont="1" applyBorder="1" applyAlignment="1">
      <alignment horizontal="center" vertical="center"/>
    </xf>
    <xf numFmtId="0" fontId="40" fillId="0" borderId="120" xfId="0" applyFont="1" applyBorder="1" applyAlignment="1">
      <alignment horizontal="left" vertical="center"/>
    </xf>
    <xf numFmtId="0" fontId="40" fillId="0" borderId="121" xfId="0" applyFont="1" applyBorder="1" applyAlignment="1">
      <alignment horizontal="left" vertical="center"/>
    </xf>
    <xf numFmtId="0" fontId="40" fillId="0" borderId="120" xfId="0" applyFont="1" applyBorder="1" applyAlignment="1">
      <alignment horizontal="left" vertical="center" wrapText="1"/>
    </xf>
    <xf numFmtId="0" fontId="40" fillId="0" borderId="121" xfId="0" applyFont="1" applyBorder="1" applyAlignment="1">
      <alignment horizontal="left" vertical="center" wrapText="1"/>
    </xf>
    <xf numFmtId="0" fontId="0" fillId="0" borderId="122" xfId="0" applyFont="1" applyBorder="1" applyAlignment="1">
      <alignment horizontal="left" vertical="center" wrapText="1"/>
    </xf>
    <xf numFmtId="0" fontId="40" fillId="0" borderId="122" xfId="0" applyFont="1" applyBorder="1" applyAlignment="1">
      <alignment horizontal="left" vertical="center" wrapText="1"/>
    </xf>
    <xf numFmtId="0" fontId="40" fillId="0" borderId="123" xfId="0" applyFont="1" applyBorder="1" applyAlignment="1">
      <alignment horizontal="left" vertical="center" wrapText="1"/>
    </xf>
    <xf numFmtId="0" fontId="0" fillId="0" borderId="125" xfId="0" applyFont="1" applyBorder="1" applyAlignment="1">
      <alignment horizontal="center" vertical="center"/>
    </xf>
    <xf numFmtId="0" fontId="0" fillId="0" borderId="109" xfId="0" applyFont="1" applyBorder="1" applyAlignment="1">
      <alignment horizontal="center" vertical="center"/>
    </xf>
    <xf numFmtId="0" fontId="40" fillId="0" borderId="122" xfId="0" applyFont="1" applyBorder="1" applyAlignment="1">
      <alignment horizontal="left" vertical="center"/>
    </xf>
    <xf numFmtId="0" fontId="40" fillId="0" borderId="126" xfId="0" applyFont="1" applyBorder="1" applyAlignment="1">
      <alignment horizontal="left" vertical="center" wrapText="1"/>
    </xf>
    <xf numFmtId="0" fontId="40" fillId="0" borderId="119" xfId="0" applyFont="1" applyBorder="1" applyAlignment="1">
      <alignment horizontal="center" vertical="center"/>
    </xf>
    <xf numFmtId="0" fontId="0" fillId="0" borderId="92" xfId="0" applyFont="1" applyBorder="1" applyAlignment="1"/>
    <xf numFmtId="0" fontId="30" fillId="0" borderId="127" xfId="0" applyFont="1" applyBorder="1" applyAlignment="1"/>
    <xf numFmtId="0" fontId="0" fillId="0" borderId="135" xfId="0" applyFont="1" applyBorder="1" applyAlignment="1"/>
    <xf numFmtId="0" fontId="40" fillId="9" borderId="49" xfId="0" applyFont="1" applyFill="1" applyBorder="1" applyAlignment="1">
      <alignment horizontal="left"/>
    </xf>
    <xf numFmtId="0" fontId="40" fillId="0" borderId="29" xfId="0" applyFont="1" applyBorder="1" applyAlignment="1">
      <alignment horizontal="center"/>
    </xf>
    <xf numFmtId="0" fontId="40" fillId="0" borderId="108" xfId="0" applyFont="1" applyBorder="1" applyAlignment="1">
      <alignment vertical="center"/>
    </xf>
    <xf numFmtId="0" fontId="11" fillId="0" borderId="40" xfId="0" applyFont="1" applyBorder="1" applyAlignment="1">
      <alignment horizontal="center" vertical="center" wrapText="1"/>
    </xf>
    <xf numFmtId="0" fontId="11" fillId="0" borderId="60" xfId="0" applyFont="1" applyBorder="1" applyAlignment="1">
      <alignment horizontal="center" vertical="center" wrapText="1"/>
    </xf>
    <xf numFmtId="0" fontId="42" fillId="0" borderId="101" xfId="0" applyFont="1" applyBorder="1" applyAlignment="1">
      <alignment horizontal="center" vertical="center" wrapText="1"/>
    </xf>
    <xf numFmtId="0" fontId="42" fillId="0" borderId="97" xfId="0" applyFont="1" applyBorder="1" applyAlignment="1">
      <alignment horizontal="center" vertical="center" wrapText="1"/>
    </xf>
    <xf numFmtId="0" fontId="42" fillId="0" borderId="97" xfId="0" applyFont="1" applyFill="1" applyBorder="1" applyAlignment="1">
      <alignment horizontal="center" vertical="center" wrapText="1"/>
    </xf>
    <xf numFmtId="9" fontId="13" fillId="0" borderId="101" xfId="0" applyNumberFormat="1" applyFont="1" applyBorder="1" applyAlignment="1">
      <alignment horizontal="center" vertical="center" wrapText="1"/>
    </xf>
    <xf numFmtId="9" fontId="13" fillId="0" borderId="97" xfId="0" applyNumberFormat="1" applyFont="1" applyBorder="1" applyAlignment="1">
      <alignment horizontal="center" vertical="center" wrapText="1"/>
    </xf>
    <xf numFmtId="0" fontId="23" fillId="20" borderId="106" xfId="0" applyFont="1" applyFill="1" applyBorder="1" applyAlignment="1">
      <alignment horizontal="center"/>
    </xf>
    <xf numFmtId="0" fontId="8" fillId="24" borderId="13" xfId="0" applyFont="1" applyFill="1" applyBorder="1" applyAlignment="1">
      <alignment horizontal="center" vertical="center" wrapText="1"/>
    </xf>
    <xf numFmtId="0" fontId="8" fillId="25" borderId="13" xfId="0" applyFont="1" applyFill="1" applyBorder="1" applyAlignment="1">
      <alignment horizontal="center" vertical="center" wrapText="1"/>
    </xf>
    <xf numFmtId="0" fontId="17" fillId="0" borderId="97" xfId="0" applyFont="1" applyBorder="1" applyAlignment="1">
      <alignment wrapText="1"/>
    </xf>
    <xf numFmtId="0" fontId="40" fillId="0" borderId="144" xfId="0" applyFont="1" applyBorder="1" applyAlignment="1">
      <alignment vertical="center"/>
    </xf>
    <xf numFmtId="49" fontId="13" fillId="0" borderId="70" xfId="0" applyNumberFormat="1" applyFont="1" applyBorder="1" applyAlignment="1">
      <alignment horizontal="center" vertical="center" wrapText="1"/>
    </xf>
    <xf numFmtId="0" fontId="8" fillId="24" borderId="67" xfId="0" applyFont="1" applyFill="1" applyBorder="1" applyAlignment="1">
      <alignment horizontal="center" vertical="center" wrapText="1"/>
    </xf>
    <xf numFmtId="0" fontId="17" fillId="0" borderId="101" xfId="0" applyFont="1" applyBorder="1" applyAlignment="1">
      <alignment wrapText="1"/>
    </xf>
    <xf numFmtId="0" fontId="17" fillId="0" borderId="97" xfId="0" applyFont="1" applyBorder="1" applyAlignment="1">
      <alignment vertical="center" wrapText="1"/>
    </xf>
    <xf numFmtId="0" fontId="4" fillId="0" borderId="146" xfId="0" applyFont="1" applyBorder="1" applyAlignment="1">
      <alignment horizontal="center" vertical="center" wrapText="1"/>
    </xf>
    <xf numFmtId="0" fontId="9" fillId="0" borderId="145" xfId="0" applyFont="1" applyBorder="1" applyAlignment="1">
      <alignment horizontal="center" vertical="center" wrapText="1"/>
    </xf>
    <xf numFmtId="0" fontId="9" fillId="0" borderId="147" xfId="0" applyFont="1" applyBorder="1" applyAlignment="1">
      <alignment horizontal="center" vertical="center" wrapText="1"/>
    </xf>
    <xf numFmtId="0" fontId="4" fillId="0" borderId="148" xfId="0" applyFont="1" applyBorder="1" applyAlignment="1">
      <alignment horizontal="center" vertical="center" wrapText="1"/>
    </xf>
    <xf numFmtId="0" fontId="4" fillId="0" borderId="149" xfId="0" applyFont="1" applyBorder="1" applyAlignment="1">
      <alignment horizontal="center" vertical="center" wrapText="1"/>
    </xf>
    <xf numFmtId="0" fontId="4" fillId="0" borderId="151" xfId="0" applyFont="1" applyBorder="1" applyAlignment="1">
      <alignment horizontal="center" vertical="center" wrapText="1"/>
    </xf>
    <xf numFmtId="0" fontId="6" fillId="4" borderId="150" xfId="0" applyFont="1" applyFill="1" applyBorder="1" applyAlignment="1">
      <alignment horizontal="center" vertical="center" wrapText="1"/>
    </xf>
    <xf numFmtId="9" fontId="13" fillId="0" borderId="153" xfId="0" applyNumberFormat="1" applyFont="1" applyBorder="1" applyAlignment="1">
      <alignment horizontal="center" vertical="center" wrapText="1"/>
    </xf>
    <xf numFmtId="0" fontId="4" fillId="0" borderId="22" xfId="0" applyFont="1" applyBorder="1" applyAlignment="1">
      <alignment horizontal="center" vertical="center" wrapText="1"/>
    </xf>
    <xf numFmtId="0" fontId="40" fillId="0" borderId="124" xfId="0" applyFont="1" applyBorder="1" applyAlignment="1">
      <alignment horizontal="left" vertical="center" wrapText="1"/>
    </xf>
    <xf numFmtId="0" fontId="44" fillId="0" borderId="0" xfId="0" applyFont="1" applyAlignment="1">
      <alignment horizontal="center" vertical="center"/>
    </xf>
    <xf numFmtId="0" fontId="44" fillId="0" borderId="0" xfId="0" applyFont="1" applyAlignment="1"/>
    <xf numFmtId="0" fontId="47" fillId="0" borderId="0" xfId="0" applyFont="1" applyAlignment="1">
      <alignment horizontal="left" vertical="top"/>
    </xf>
    <xf numFmtId="0" fontId="46" fillId="27" borderId="0" xfId="0" applyFont="1" applyFill="1" applyAlignment="1">
      <alignment horizontal="center" vertical="center" wrapText="1"/>
    </xf>
    <xf numFmtId="0" fontId="47" fillId="28" borderId="0" xfId="0" applyFont="1" applyFill="1" applyAlignment="1">
      <alignment horizontal="left" vertical="top"/>
    </xf>
    <xf numFmtId="0" fontId="46" fillId="27" borderId="92" xfId="0" applyFont="1" applyFill="1" applyBorder="1" applyAlignment="1">
      <alignment horizontal="center" vertical="center" wrapText="1"/>
    </xf>
    <xf numFmtId="0" fontId="46" fillId="27" borderId="90" xfId="0" applyFont="1" applyFill="1" applyBorder="1" applyAlignment="1">
      <alignment horizontal="center" vertical="center" wrapText="1"/>
    </xf>
    <xf numFmtId="0" fontId="47" fillId="28" borderId="115" xfId="0" applyFont="1" applyFill="1" applyBorder="1" applyAlignment="1">
      <alignment horizontal="left" vertical="top"/>
    </xf>
    <xf numFmtId="0" fontId="47" fillId="28" borderId="155" xfId="0" applyFont="1" applyFill="1" applyBorder="1" applyAlignment="1">
      <alignment horizontal="left" vertical="top"/>
    </xf>
    <xf numFmtId="0" fontId="47" fillId="28" borderId="90" xfId="0" applyFont="1" applyFill="1" applyBorder="1" applyAlignment="1">
      <alignment horizontal="left" vertical="top"/>
    </xf>
    <xf numFmtId="0" fontId="47" fillId="28" borderId="156" xfId="0" applyFont="1" applyFill="1" applyBorder="1" applyAlignment="1">
      <alignment horizontal="left" vertical="top"/>
    </xf>
    <xf numFmtId="0" fontId="47" fillId="28" borderId="91" xfId="0" applyFont="1" applyFill="1" applyBorder="1" applyAlignment="1">
      <alignment horizontal="left" vertical="top"/>
    </xf>
    <xf numFmtId="0" fontId="47" fillId="28" borderId="157" xfId="0" applyFont="1" applyFill="1" applyBorder="1" applyAlignment="1">
      <alignment horizontal="left" vertical="top"/>
    </xf>
    <xf numFmtId="0" fontId="47" fillId="28" borderId="158" xfId="0" applyFont="1" applyFill="1" applyBorder="1" applyAlignment="1">
      <alignment horizontal="left" vertical="top"/>
    </xf>
    <xf numFmtId="0" fontId="47" fillId="28" borderId="159" xfId="0" applyFont="1" applyFill="1" applyBorder="1" applyAlignment="1">
      <alignment horizontal="left" vertical="top"/>
    </xf>
    <xf numFmtId="0" fontId="47" fillId="28" borderId="160" xfId="0" applyFont="1" applyFill="1" applyBorder="1" applyAlignment="1">
      <alignment horizontal="left" vertical="top"/>
    </xf>
    <xf numFmtId="0" fontId="47" fillId="28" borderId="161" xfId="0" applyFont="1" applyFill="1" applyBorder="1" applyAlignment="1">
      <alignment horizontal="left" vertical="top"/>
    </xf>
    <xf numFmtId="0" fontId="47" fillId="28" borderId="162" xfId="0" applyFont="1" applyFill="1" applyBorder="1" applyAlignment="1">
      <alignment horizontal="left" vertical="top"/>
    </xf>
    <xf numFmtId="0" fontId="47" fillId="0" borderId="135" xfId="0" applyFont="1" applyBorder="1" applyAlignment="1">
      <alignment horizontal="left" vertical="top"/>
    </xf>
    <xf numFmtId="0" fontId="47" fillId="28" borderId="163" xfId="0" applyFont="1" applyFill="1" applyBorder="1" applyAlignment="1">
      <alignment horizontal="left" vertical="top"/>
    </xf>
    <xf numFmtId="0" fontId="47" fillId="0" borderId="84" xfId="0" applyFont="1" applyBorder="1" applyAlignment="1">
      <alignment horizontal="left" vertical="top"/>
    </xf>
    <xf numFmtId="0" fontId="47" fillId="0" borderId="91" xfId="0" applyFont="1" applyBorder="1" applyAlignment="1">
      <alignment horizontal="left" vertical="top"/>
    </xf>
    <xf numFmtId="0" fontId="47" fillId="0" borderId="0" xfId="0" applyFont="1" applyFill="1" applyAlignment="1">
      <alignment horizontal="left" vertical="top"/>
    </xf>
    <xf numFmtId="0" fontId="47" fillId="0" borderId="164" xfId="0" applyFont="1" applyFill="1" applyBorder="1" applyAlignment="1">
      <alignment horizontal="left" vertical="top"/>
    </xf>
    <xf numFmtId="0" fontId="47" fillId="0" borderId="84" xfId="0" applyFont="1" applyFill="1" applyBorder="1" applyAlignment="1">
      <alignment horizontal="left" vertical="top"/>
    </xf>
    <xf numFmtId="0" fontId="48" fillId="0" borderId="84" xfId="0" applyFont="1" applyBorder="1" applyAlignment="1">
      <alignment vertical="center"/>
    </xf>
    <xf numFmtId="0" fontId="2" fillId="29" borderId="97" xfId="0" applyFont="1" applyFill="1" applyBorder="1" applyAlignment="1">
      <alignment vertical="center"/>
    </xf>
    <xf numFmtId="0" fontId="2" fillId="28" borderId="165" xfId="0" applyFont="1" applyFill="1" applyBorder="1" applyAlignment="1">
      <alignment horizontal="left" vertical="center"/>
    </xf>
    <xf numFmtId="0" fontId="2" fillId="28" borderId="110" xfId="0" applyFont="1" applyFill="1" applyBorder="1" applyAlignment="1">
      <alignment horizontal="left" vertical="center"/>
    </xf>
    <xf numFmtId="0" fontId="2" fillId="29" borderId="101" xfId="0" applyFont="1" applyFill="1" applyBorder="1" applyAlignment="1">
      <alignment vertical="center"/>
    </xf>
    <xf numFmtId="0" fontId="2" fillId="28" borderId="167" xfId="0" applyFont="1" applyFill="1" applyBorder="1" applyAlignment="1">
      <alignment horizontal="left" vertical="center"/>
    </xf>
    <xf numFmtId="0" fontId="2" fillId="28" borderId="168" xfId="0" applyFont="1" applyFill="1" applyBorder="1" applyAlignment="1">
      <alignment horizontal="left" vertical="center"/>
    </xf>
    <xf numFmtId="0" fontId="51" fillId="2" borderId="2" xfId="0" applyFont="1" applyFill="1" applyBorder="1" applyAlignment="1">
      <alignment horizontal="center" vertical="center" wrapText="1"/>
    </xf>
    <xf numFmtId="0" fontId="12" fillId="0" borderId="13" xfId="0" applyFont="1" applyBorder="1" applyAlignment="1">
      <alignment horizontal="center" vertical="center" wrapText="1"/>
    </xf>
    <xf numFmtId="0" fontId="12" fillId="0" borderId="67" xfId="0" applyFont="1" applyBorder="1" applyAlignment="1">
      <alignment horizontal="center" vertical="center" wrapText="1"/>
    </xf>
    <xf numFmtId="0" fontId="12" fillId="0" borderId="97" xfId="0" applyFont="1" applyFill="1" applyBorder="1" applyAlignment="1">
      <alignment horizontal="center" vertical="center" wrapText="1"/>
    </xf>
    <xf numFmtId="0" fontId="0" fillId="0" borderId="101" xfId="0" applyFont="1" applyFill="1" applyBorder="1" applyAlignment="1">
      <alignment vertical="center"/>
    </xf>
    <xf numFmtId="0" fontId="0" fillId="0" borderId="97" xfId="0" applyFont="1" applyFill="1" applyBorder="1" applyAlignment="1">
      <alignment vertical="center"/>
    </xf>
    <xf numFmtId="0" fontId="0" fillId="0" borderId="152" xfId="0" applyFont="1" applyFill="1" applyBorder="1" applyAlignment="1">
      <alignment vertical="center"/>
    </xf>
    <xf numFmtId="0" fontId="40" fillId="0" borderId="170" xfId="0" applyFont="1" applyFill="1" applyBorder="1" applyAlignment="1">
      <alignment vertical="center"/>
    </xf>
    <xf numFmtId="0" fontId="40" fillId="0" borderId="110" xfId="0" applyFont="1" applyBorder="1" applyAlignment="1">
      <alignment vertical="center"/>
    </xf>
    <xf numFmtId="0" fontId="40" fillId="0" borderId="84" xfId="0" applyFont="1" applyBorder="1" applyAlignment="1">
      <alignment vertical="center"/>
    </xf>
    <xf numFmtId="0" fontId="0" fillId="0" borderId="110" xfId="0" applyFont="1" applyFill="1" applyBorder="1" applyAlignment="1">
      <alignment vertical="center"/>
    </xf>
    <xf numFmtId="0" fontId="40" fillId="0" borderId="103" xfId="0" applyFont="1" applyBorder="1" applyAlignment="1">
      <alignment vertical="center"/>
    </xf>
    <xf numFmtId="0" fontId="0" fillId="0" borderId="103" xfId="0" applyFont="1" applyFill="1" applyBorder="1" applyAlignment="1">
      <alignment vertical="center"/>
    </xf>
    <xf numFmtId="0" fontId="0" fillId="0" borderId="101" xfId="0" applyFont="1" applyBorder="1" applyAlignment="1">
      <alignment horizontal="center" vertical="center"/>
    </xf>
    <xf numFmtId="0" fontId="0" fillId="0" borderId="97" xfId="0" applyFont="1" applyBorder="1" applyAlignment="1">
      <alignment horizontal="center" vertical="center"/>
    </xf>
    <xf numFmtId="0" fontId="0" fillId="0" borderId="103" xfId="0" applyFont="1" applyBorder="1" applyAlignment="1">
      <alignment horizontal="center" vertical="center"/>
    </xf>
    <xf numFmtId="0" fontId="0" fillId="0" borderId="97" xfId="0" applyFont="1" applyFill="1" applyBorder="1" applyAlignment="1">
      <alignment horizontal="center" vertical="center"/>
    </xf>
    <xf numFmtId="0" fontId="0" fillId="0" borderId="169" xfId="0" applyFont="1" applyFill="1" applyBorder="1" applyAlignment="1">
      <alignment horizontal="center" vertical="center"/>
    </xf>
    <xf numFmtId="0" fontId="43" fillId="26" borderId="13" xfId="1" applyBorder="1" applyAlignment="1">
      <alignment horizontal="center" vertical="center"/>
    </xf>
    <xf numFmtId="0" fontId="43" fillId="26" borderId="57" xfId="1" applyBorder="1" applyAlignment="1">
      <alignment horizontal="center" vertical="center"/>
    </xf>
    <xf numFmtId="0" fontId="43" fillId="26" borderId="111" xfId="1" applyBorder="1" applyAlignment="1">
      <alignment horizontal="center" vertical="center"/>
    </xf>
    <xf numFmtId="0" fontId="12" fillId="9" borderId="51" xfId="2" applyFont="1" applyFill="1" applyBorder="1" applyAlignment="1">
      <alignment horizontal="center" vertical="center" wrapText="1"/>
    </xf>
    <xf numFmtId="0" fontId="12" fillId="9" borderId="171" xfId="2" applyFont="1" applyFill="1" applyBorder="1" applyAlignment="1">
      <alignment horizontal="center" vertical="center" wrapText="1"/>
    </xf>
    <xf numFmtId="0" fontId="12" fillId="9" borderId="172" xfId="2" applyFont="1" applyFill="1" applyBorder="1" applyAlignment="1">
      <alignment horizontal="center" vertical="center" wrapText="1"/>
    </xf>
    <xf numFmtId="0" fontId="12" fillId="9" borderId="138" xfId="2" applyFont="1" applyFill="1" applyBorder="1" applyAlignment="1">
      <alignment horizontal="center" vertical="center" wrapText="1"/>
    </xf>
    <xf numFmtId="0" fontId="12" fillId="9" borderId="173" xfId="2" applyFont="1" applyFill="1" applyBorder="1" applyAlignment="1">
      <alignment horizontal="center" vertical="center" wrapText="1"/>
    </xf>
    <xf numFmtId="0" fontId="12" fillId="0" borderId="84" xfId="2" applyFont="1" applyFill="1" applyBorder="1" applyAlignment="1">
      <alignment horizontal="center" vertical="center" wrapText="1"/>
    </xf>
    <xf numFmtId="0" fontId="40" fillId="0" borderId="84" xfId="2" applyFont="1" applyAlignment="1"/>
    <xf numFmtId="0" fontId="17" fillId="9" borderId="40" xfId="2" applyFont="1" applyFill="1" applyBorder="1" applyAlignment="1">
      <alignment horizontal="left" vertical="center" wrapText="1"/>
    </xf>
    <xf numFmtId="9" fontId="40" fillId="0" borderId="29" xfId="2" applyNumberFormat="1" applyFont="1" applyBorder="1" applyAlignment="1">
      <alignment horizontal="center" vertical="center"/>
    </xf>
    <xf numFmtId="0" fontId="40" fillId="0" borderId="13" xfId="2" applyFont="1" applyBorder="1" applyAlignment="1">
      <alignment horizontal="center"/>
    </xf>
    <xf numFmtId="0" fontId="40" fillId="0" borderId="84" xfId="2" applyFont="1" applyBorder="1" applyAlignment="1">
      <alignment horizontal="center"/>
    </xf>
    <xf numFmtId="0" fontId="1" fillId="0" borderId="50" xfId="2" applyFont="1" applyBorder="1" applyAlignment="1"/>
    <xf numFmtId="0" fontId="40" fillId="0" borderId="175" xfId="2" applyFont="1" applyBorder="1" applyAlignment="1">
      <alignment horizontal="center" vertical="center"/>
    </xf>
    <xf numFmtId="0" fontId="17" fillId="9" borderId="60" xfId="2" applyFont="1" applyFill="1" applyBorder="1" applyAlignment="1">
      <alignment horizontal="left" vertical="center" wrapText="1"/>
    </xf>
    <xf numFmtId="9" fontId="40" fillId="0" borderId="177" xfId="2" applyNumberFormat="1" applyFont="1" applyBorder="1" applyAlignment="1">
      <alignment horizontal="center" vertical="center"/>
    </xf>
    <xf numFmtId="0" fontId="40" fillId="0" borderId="178" xfId="2" applyFont="1" applyBorder="1" applyAlignment="1">
      <alignment horizontal="center"/>
    </xf>
    <xf numFmtId="0" fontId="1" fillId="0" borderId="52" xfId="2" applyFont="1" applyBorder="1" applyAlignment="1"/>
    <xf numFmtId="0" fontId="40" fillId="0" borderId="179" xfId="2" applyFont="1" applyBorder="1" applyAlignment="1">
      <alignment horizontal="center" vertical="center"/>
    </xf>
    <xf numFmtId="0" fontId="16" fillId="10" borderId="65" xfId="2" applyFont="1" applyFill="1" applyBorder="1" applyAlignment="1">
      <alignment vertical="center"/>
    </xf>
    <xf numFmtId="0" fontId="17" fillId="9" borderId="94" xfId="2" applyFont="1" applyFill="1" applyBorder="1" applyAlignment="1">
      <alignment horizontal="left" vertical="center" wrapText="1"/>
    </xf>
    <xf numFmtId="9" fontId="40" fillId="0" borderId="180" xfId="2" applyNumberFormat="1" applyFont="1" applyBorder="1" applyAlignment="1">
      <alignment horizontal="center" vertical="center"/>
    </xf>
    <xf numFmtId="0" fontId="40" fillId="0" borderId="181" xfId="2" applyFont="1" applyBorder="1" applyAlignment="1">
      <alignment horizontal="center"/>
    </xf>
    <xf numFmtId="0" fontId="40" fillId="0" borderId="182" xfId="2" applyFont="1" applyBorder="1" applyAlignment="1">
      <alignment horizontal="center"/>
    </xf>
    <xf numFmtId="0" fontId="1" fillId="0" borderId="184" xfId="2" applyFont="1" applyBorder="1" applyAlignment="1"/>
    <xf numFmtId="0" fontId="40" fillId="0" borderId="185" xfId="2" applyFont="1" applyBorder="1" applyAlignment="1">
      <alignment horizontal="center" vertical="center"/>
    </xf>
    <xf numFmtId="0" fontId="16" fillId="10" borderId="59" xfId="2" applyFont="1" applyFill="1" applyBorder="1" applyAlignment="1">
      <alignment vertical="center"/>
    </xf>
    <xf numFmtId="0" fontId="17" fillId="9" borderId="186" xfId="2" applyFont="1" applyFill="1" applyBorder="1" applyAlignment="1">
      <alignment horizontal="left" vertical="center" wrapText="1"/>
    </xf>
    <xf numFmtId="9" fontId="40" fillId="0" borderId="24" xfId="2" applyNumberFormat="1" applyFont="1" applyBorder="1" applyAlignment="1">
      <alignment horizontal="center" vertical="center"/>
    </xf>
    <xf numFmtId="0" fontId="40" fillId="0" borderId="187" xfId="2" applyFont="1" applyBorder="1" applyAlignment="1">
      <alignment horizontal="center"/>
    </xf>
    <xf numFmtId="0" fontId="40" fillId="0" borderId="188" xfId="2" applyFont="1" applyBorder="1" applyAlignment="1">
      <alignment horizontal="center"/>
    </xf>
    <xf numFmtId="0" fontId="1" fillId="0" borderId="59" xfId="2" applyFont="1" applyFill="1" applyBorder="1" applyAlignment="1"/>
    <xf numFmtId="0" fontId="40" fillId="0" borderId="189" xfId="2" applyFont="1" applyBorder="1" applyAlignment="1">
      <alignment horizontal="center" vertical="center"/>
    </xf>
    <xf numFmtId="0" fontId="17" fillId="9" borderId="49" xfId="2" applyFont="1" applyFill="1" applyBorder="1" applyAlignment="1">
      <alignment horizontal="left" vertical="center" wrapText="1"/>
    </xf>
    <xf numFmtId="0" fontId="40" fillId="0" borderId="33" xfId="2" applyFont="1" applyBorder="1" applyAlignment="1">
      <alignment horizontal="center" vertical="center"/>
    </xf>
    <xf numFmtId="0" fontId="40" fillId="0" borderId="37" xfId="2" applyFont="1" applyBorder="1" applyAlignment="1">
      <alignment horizontal="center"/>
    </xf>
    <xf numFmtId="0" fontId="40" fillId="0" borderId="57" xfId="2" applyFont="1" applyBorder="1" applyAlignment="1">
      <alignment horizontal="center"/>
    </xf>
    <xf numFmtId="0" fontId="40" fillId="0" borderId="49" xfId="2" applyFont="1" applyBorder="1" applyAlignment="1">
      <alignment horizontal="center" vertical="center"/>
    </xf>
    <xf numFmtId="0" fontId="17" fillId="9" borderId="193" xfId="2" applyFont="1" applyFill="1" applyBorder="1" applyAlignment="1">
      <alignment horizontal="left" vertical="center" wrapText="1"/>
    </xf>
    <xf numFmtId="0" fontId="40" fillId="0" borderId="128" xfId="2" applyFont="1" applyBorder="1" applyAlignment="1">
      <alignment horizontal="center" vertical="center"/>
    </xf>
    <xf numFmtId="0" fontId="40" fillId="0" borderId="127" xfId="2" applyFont="1" applyBorder="1" applyAlignment="1">
      <alignment horizontal="center"/>
    </xf>
    <xf numFmtId="0" fontId="40" fillId="0" borderId="40" xfId="2" applyFont="1" applyBorder="1" applyAlignment="1">
      <alignment horizontal="center" vertical="center"/>
    </xf>
    <xf numFmtId="0" fontId="40" fillId="9" borderId="49" xfId="2" applyFont="1" applyFill="1" applyBorder="1" applyAlignment="1">
      <alignment horizontal="left"/>
    </xf>
    <xf numFmtId="0" fontId="40" fillId="0" borderId="195" xfId="2" applyFont="1" applyBorder="1" applyAlignment="1">
      <alignment horizontal="center" vertical="center"/>
    </xf>
    <xf numFmtId="0" fontId="40" fillId="0" borderId="196" xfId="2" applyFont="1" applyBorder="1" applyAlignment="1">
      <alignment horizontal="center" vertical="center"/>
    </xf>
    <xf numFmtId="0" fontId="40" fillId="0" borderId="29" xfId="2" applyFont="1" applyBorder="1" applyAlignment="1">
      <alignment horizontal="center" vertical="center"/>
    </xf>
    <xf numFmtId="0" fontId="40" fillId="0" borderId="37" xfId="2" applyFont="1" applyBorder="1" applyAlignment="1">
      <alignment horizontal="center" vertical="center"/>
    </xf>
    <xf numFmtId="0" fontId="40" fillId="0" borderId="57" xfId="2" applyFont="1" applyBorder="1" applyAlignment="1">
      <alignment horizontal="center" vertical="center"/>
    </xf>
    <xf numFmtId="0" fontId="1" fillId="0" borderId="62" xfId="2" applyFont="1" applyBorder="1" applyAlignment="1"/>
    <xf numFmtId="0" fontId="40" fillId="0" borderId="60" xfId="2" applyFont="1" applyBorder="1" applyAlignment="1">
      <alignment horizontal="center" vertical="center"/>
    </xf>
    <xf numFmtId="0" fontId="40" fillId="0" borderId="52" xfId="2" applyFont="1" applyBorder="1" applyAlignment="1">
      <alignment horizontal="center" vertical="center"/>
    </xf>
    <xf numFmtId="0" fontId="40" fillId="0" borderId="13" xfId="2" applyFont="1" applyBorder="1" applyAlignment="1">
      <alignment horizontal="center" vertical="center"/>
    </xf>
    <xf numFmtId="0" fontId="1" fillId="0" borderId="198" xfId="2" applyFont="1" applyBorder="1" applyAlignment="1"/>
    <xf numFmtId="0" fontId="40" fillId="0" borderId="199" xfId="2" applyFont="1" applyBorder="1" applyAlignment="1">
      <alignment horizontal="center" vertical="center"/>
    </xf>
    <xf numFmtId="0" fontId="40" fillId="0" borderId="184" xfId="2" applyFont="1" applyBorder="1" applyAlignment="1">
      <alignment horizontal="center" vertical="center"/>
    </xf>
    <xf numFmtId="0" fontId="40" fillId="0" borderId="200" xfId="2" applyFont="1" applyBorder="1" applyAlignment="1">
      <alignment horizontal="center" vertical="center"/>
    </xf>
    <xf numFmtId="0" fontId="17" fillId="9" borderId="201" xfId="2" applyFont="1" applyFill="1" applyBorder="1" applyAlignment="1">
      <alignment horizontal="left" vertical="center" wrapText="1"/>
    </xf>
    <xf numFmtId="0" fontId="40" fillId="0" borderId="202" xfId="2" applyFont="1" applyBorder="1" applyAlignment="1">
      <alignment horizontal="center" vertical="center"/>
    </xf>
    <xf numFmtId="0" fontId="17" fillId="9" borderId="183" xfId="2" applyFont="1" applyFill="1" applyBorder="1" applyAlignment="1">
      <alignment horizontal="left" vertical="center" wrapText="1"/>
    </xf>
    <xf numFmtId="0" fontId="40" fillId="0" borderId="203" xfId="2" applyFont="1" applyBorder="1" applyAlignment="1">
      <alignment horizontal="center" vertical="center"/>
    </xf>
    <xf numFmtId="0" fontId="17" fillId="9" borderId="118" xfId="2" applyFont="1" applyFill="1" applyBorder="1" applyAlignment="1">
      <alignment horizontal="left" vertical="center" wrapText="1"/>
    </xf>
    <xf numFmtId="0" fontId="40" fillId="0" borderId="166" xfId="2" applyFont="1" applyBorder="1" applyAlignment="1">
      <alignment horizontal="center" vertical="center"/>
    </xf>
    <xf numFmtId="0" fontId="40" fillId="0" borderId="204" xfId="2" applyFont="1" applyFill="1" applyBorder="1" applyAlignment="1">
      <alignment horizontal="center" vertical="center"/>
    </xf>
    <xf numFmtId="0" fontId="40" fillId="0" borderId="152" xfId="2" applyFont="1" applyFill="1" applyBorder="1" applyAlignment="1">
      <alignment horizontal="center" vertical="center"/>
    </xf>
    <xf numFmtId="0" fontId="40" fillId="0" borderId="205" xfId="2" applyFont="1" applyFill="1" applyBorder="1" applyAlignment="1">
      <alignment horizontal="center" vertical="center"/>
    </xf>
    <xf numFmtId="0" fontId="17" fillId="9" borderId="133" xfId="2" applyFont="1" applyFill="1" applyBorder="1" applyAlignment="1">
      <alignment horizontal="left" vertical="center" wrapText="1"/>
    </xf>
    <xf numFmtId="0" fontId="40" fillId="0" borderId="115" xfId="2" applyFont="1" applyBorder="1" applyAlignment="1">
      <alignment horizontal="center" vertical="center"/>
    </xf>
    <xf numFmtId="0" fontId="40" fillId="0" borderId="192" xfId="2" applyFont="1" applyFill="1" applyBorder="1" applyAlignment="1">
      <alignment horizontal="center" vertical="center"/>
    </xf>
    <xf numFmtId="0" fontId="40" fillId="0" borderId="99" xfId="2" applyFont="1" applyFill="1" applyBorder="1" applyAlignment="1">
      <alignment horizontal="center" vertical="center"/>
    </xf>
    <xf numFmtId="0" fontId="40" fillId="0" borderId="84" xfId="2"/>
    <xf numFmtId="0" fontId="16" fillId="0" borderId="51" xfId="2" applyFont="1" applyFill="1" applyBorder="1" applyAlignment="1">
      <alignment vertical="center"/>
    </xf>
    <xf numFmtId="0" fontId="40" fillId="0" borderId="84" xfId="2" applyFont="1" applyBorder="1" applyAlignment="1"/>
    <xf numFmtId="0" fontId="1" fillId="0" borderId="84" xfId="2" applyFont="1" applyAlignment="1"/>
    <xf numFmtId="0" fontId="12" fillId="9" borderId="59" xfId="2" applyFont="1" applyFill="1" applyBorder="1" applyAlignment="1">
      <alignment horizontal="center" vertical="center" wrapText="1"/>
    </xf>
    <xf numFmtId="0" fontId="12" fillId="9" borderId="54" xfId="2" applyFont="1" applyFill="1" applyBorder="1" applyAlignment="1">
      <alignment horizontal="center" vertical="center" wrapText="1"/>
    </xf>
    <xf numFmtId="0" fontId="12" fillId="9" borderId="130" xfId="2" applyFont="1" applyFill="1" applyBorder="1" applyAlignment="1">
      <alignment horizontal="center" vertical="center" wrapText="1"/>
    </xf>
    <xf numFmtId="0" fontId="12" fillId="9" borderId="135" xfId="2" applyFont="1" applyFill="1" applyBorder="1" applyAlignment="1">
      <alignment horizontal="center" vertical="center" wrapText="1"/>
    </xf>
    <xf numFmtId="9" fontId="40" fillId="0" borderId="33" xfId="2" applyNumberFormat="1" applyFont="1" applyBorder="1" applyAlignment="1">
      <alignment horizontal="center" vertical="center"/>
    </xf>
    <xf numFmtId="0" fontId="40" fillId="0" borderId="39" xfId="2" applyFont="1" applyBorder="1" applyAlignment="1">
      <alignment horizontal="center" vertical="center"/>
    </xf>
    <xf numFmtId="0" fontId="17" fillId="9" borderId="39" xfId="2" applyFont="1" applyFill="1" applyBorder="1" applyAlignment="1">
      <alignment horizontal="left" vertical="center" wrapText="1"/>
    </xf>
    <xf numFmtId="0" fontId="40" fillId="0" borderId="50" xfId="2" applyFont="1" applyBorder="1" applyAlignment="1">
      <alignment horizontal="center" vertical="center"/>
    </xf>
    <xf numFmtId="0" fontId="1" fillId="0" borderId="37" xfId="2" applyFont="1" applyBorder="1" applyAlignment="1"/>
    <xf numFmtId="0" fontId="40" fillId="0" borderId="93" xfId="2" applyFont="1" applyBorder="1" applyAlignment="1">
      <alignment horizontal="center" vertical="center"/>
    </xf>
    <xf numFmtId="0" fontId="17" fillId="9" borderId="13" xfId="2" applyFont="1" applyFill="1" applyBorder="1" applyAlignment="1">
      <alignment horizontal="left" vertical="center" wrapText="1"/>
    </xf>
    <xf numFmtId="0" fontId="1" fillId="0" borderId="127" xfId="2" applyFont="1" applyBorder="1" applyAlignment="1"/>
    <xf numFmtId="0" fontId="40" fillId="0" borderId="193" xfId="2" applyFont="1" applyBorder="1" applyAlignment="1">
      <alignment horizontal="center" vertical="center"/>
    </xf>
    <xf numFmtId="0" fontId="17" fillId="9" borderId="178" xfId="2" applyFont="1" applyFill="1" applyBorder="1" applyAlignment="1">
      <alignment horizontal="left" vertical="center" wrapText="1"/>
    </xf>
    <xf numFmtId="0" fontId="40" fillId="0" borderId="127" xfId="2" applyFont="1" applyBorder="1" applyAlignment="1">
      <alignment horizontal="center" vertical="center"/>
    </xf>
    <xf numFmtId="0" fontId="40" fillId="0" borderId="178" xfId="2" applyFont="1" applyBorder="1" applyAlignment="1">
      <alignment horizontal="center" vertical="center"/>
    </xf>
    <xf numFmtId="0" fontId="40" fillId="0" borderId="104" xfId="2" applyFont="1" applyBorder="1" applyAlignment="1">
      <alignment horizontal="center" vertical="center"/>
    </xf>
    <xf numFmtId="0" fontId="17" fillId="9" borderId="57" xfId="2" applyFont="1" applyFill="1" applyBorder="1" applyAlignment="1">
      <alignment horizontal="left" vertical="center" wrapText="1"/>
    </xf>
    <xf numFmtId="0" fontId="40" fillId="0" borderId="24" xfId="2" applyNumberFormat="1" applyFont="1" applyBorder="1" applyAlignment="1">
      <alignment horizontal="center" vertical="center"/>
    </xf>
    <xf numFmtId="0" fontId="40" fillId="0" borderId="206" xfId="2" applyFont="1" applyBorder="1" applyAlignment="1">
      <alignment horizontal="center" vertical="center"/>
    </xf>
    <xf numFmtId="0" fontId="17" fillId="9" borderId="209" xfId="2" applyFont="1" applyFill="1" applyBorder="1" applyAlignment="1">
      <alignment horizontal="left" vertical="center" wrapText="1"/>
    </xf>
    <xf numFmtId="0" fontId="40" fillId="0" borderId="30" xfId="2" applyNumberFormat="1" applyFont="1" applyBorder="1" applyAlignment="1">
      <alignment horizontal="center" vertical="center"/>
    </xf>
    <xf numFmtId="0" fontId="40" fillId="0" borderId="210" xfId="2" applyFont="1" applyBorder="1" applyAlignment="1">
      <alignment horizontal="center" vertical="center"/>
    </xf>
    <xf numFmtId="0" fontId="40" fillId="0" borderId="211" xfId="2" applyFont="1" applyBorder="1" applyAlignment="1">
      <alignment horizontal="center" vertical="center"/>
    </xf>
    <xf numFmtId="0" fontId="40" fillId="0" borderId="41" xfId="2" applyFont="1" applyBorder="1" applyAlignment="1">
      <alignment horizontal="center" vertical="center"/>
    </xf>
    <xf numFmtId="0" fontId="40" fillId="0" borderId="212" xfId="2" applyFont="1" applyBorder="1" applyAlignment="1">
      <alignment horizontal="center" vertical="center"/>
    </xf>
    <xf numFmtId="0" fontId="1" fillId="0" borderId="181" xfId="2" applyFont="1" applyBorder="1" applyAlignment="1"/>
    <xf numFmtId="0" fontId="40" fillId="0" borderId="182" xfId="2" applyFont="1" applyBorder="1" applyAlignment="1">
      <alignment horizontal="center" vertical="center"/>
    </xf>
    <xf numFmtId="0" fontId="40" fillId="30" borderId="197" xfId="2" applyFont="1" applyFill="1" applyBorder="1" applyAlignment="1"/>
    <xf numFmtId="0" fontId="40" fillId="0" borderId="213" xfId="2" applyFont="1" applyBorder="1" applyAlignment="1">
      <alignment horizontal="center" vertical="center"/>
    </xf>
    <xf numFmtId="0" fontId="40" fillId="0" borderId="168" xfId="2" applyFont="1" applyBorder="1" applyAlignment="1">
      <alignment horizontal="center" vertical="center"/>
    </xf>
    <xf numFmtId="0" fontId="40" fillId="0" borderId="214" xfId="2" applyFont="1" applyBorder="1" applyAlignment="1">
      <alignment horizontal="center" vertical="center"/>
    </xf>
    <xf numFmtId="0" fontId="1" fillId="0" borderId="59" xfId="2" applyFont="1" applyBorder="1" applyAlignment="1"/>
    <xf numFmtId="0" fontId="40" fillId="30" borderId="183" xfId="2" applyFont="1" applyFill="1" applyBorder="1" applyAlignment="1"/>
    <xf numFmtId="0" fontId="40" fillId="0" borderId="122" xfId="2" applyFont="1" applyBorder="1" applyAlignment="1">
      <alignment horizontal="center" vertical="center"/>
    </xf>
    <xf numFmtId="0" fontId="40" fillId="0" borderId="101" xfId="2" applyFont="1" applyBorder="1" applyAlignment="1">
      <alignment horizontal="center" vertical="center"/>
    </xf>
    <xf numFmtId="0" fontId="1" fillId="0" borderId="215" xfId="2" applyFont="1" applyBorder="1" applyAlignment="1"/>
    <xf numFmtId="0" fontId="40" fillId="30" borderId="130" xfId="2" applyFont="1" applyFill="1" applyBorder="1" applyAlignment="1"/>
    <xf numFmtId="0" fontId="40" fillId="0" borderId="120" xfId="2" applyFont="1" applyBorder="1" applyAlignment="1">
      <alignment horizontal="center" vertical="center"/>
    </xf>
    <xf numFmtId="0" fontId="40" fillId="0" borderId="216" xfId="2" applyFont="1" applyBorder="1" applyAlignment="1">
      <alignment horizontal="center" vertical="center"/>
    </xf>
    <xf numFmtId="0" fontId="40" fillId="0" borderId="97" xfId="2" applyFont="1" applyBorder="1" applyAlignment="1">
      <alignment horizontal="center" vertical="center"/>
    </xf>
    <xf numFmtId="0" fontId="18" fillId="0" borderId="84" xfId="2" applyFont="1" applyBorder="1" applyAlignment="1">
      <alignment vertical="center" wrapText="1"/>
    </xf>
    <xf numFmtId="0" fontId="3" fillId="0" borderId="84" xfId="2" applyFont="1" applyBorder="1" applyAlignment="1"/>
    <xf numFmtId="0" fontId="17" fillId="9" borderId="217" xfId="2" applyFont="1" applyFill="1" applyBorder="1" applyAlignment="1">
      <alignment horizontal="left" vertical="center" wrapText="1"/>
    </xf>
    <xf numFmtId="0" fontId="40" fillId="0" borderId="173" xfId="2" applyFont="1" applyBorder="1" applyAlignment="1">
      <alignment horizontal="center" vertical="center"/>
    </xf>
    <xf numFmtId="0" fontId="40" fillId="0" borderId="79" xfId="2" applyFont="1" applyBorder="1" applyAlignment="1">
      <alignment horizontal="center" vertical="center"/>
    </xf>
    <xf numFmtId="0" fontId="17" fillId="9" borderId="174" xfId="2" applyFont="1" applyFill="1" applyBorder="1" applyAlignment="1">
      <alignment horizontal="left" vertical="center" wrapText="1"/>
    </xf>
    <xf numFmtId="0" fontId="40" fillId="0" borderId="61" xfId="2" applyFont="1" applyBorder="1" applyAlignment="1">
      <alignment horizontal="center" vertical="center"/>
    </xf>
    <xf numFmtId="0" fontId="40" fillId="9" borderId="40" xfId="2" applyFont="1" applyFill="1" applyBorder="1" applyAlignment="1">
      <alignment horizontal="left"/>
    </xf>
    <xf numFmtId="0" fontId="40" fillId="9" borderId="93" xfId="2" applyFont="1" applyFill="1" applyBorder="1" applyAlignment="1">
      <alignment horizontal="left"/>
    </xf>
    <xf numFmtId="0" fontId="40" fillId="0" borderId="24" xfId="2" applyFont="1" applyBorder="1" applyAlignment="1">
      <alignment horizontal="center" vertical="center"/>
    </xf>
    <xf numFmtId="0" fontId="40" fillId="0" borderId="108" xfId="2" applyFont="1" applyBorder="1" applyAlignment="1">
      <alignment horizontal="center" vertical="center"/>
    </xf>
    <xf numFmtId="0" fontId="40" fillId="0" borderId="177" xfId="2" applyFont="1" applyBorder="1" applyAlignment="1">
      <alignment horizontal="center" vertical="center"/>
    </xf>
    <xf numFmtId="0" fontId="16" fillId="0" borderId="84" xfId="2" applyFont="1" applyFill="1" applyBorder="1" applyAlignment="1">
      <alignment vertical="center"/>
    </xf>
    <xf numFmtId="0" fontId="40" fillId="0" borderId="84" xfId="2" applyFont="1" applyFill="1" applyAlignment="1"/>
    <xf numFmtId="0" fontId="3" fillId="0" borderId="51" xfId="2" applyFont="1" applyFill="1" applyBorder="1" applyAlignment="1"/>
    <xf numFmtId="0" fontId="17" fillId="0" borderId="84" xfId="2" applyFont="1" applyFill="1" applyBorder="1" applyAlignment="1">
      <alignment horizontal="left" vertical="center" wrapText="1"/>
    </xf>
    <xf numFmtId="0" fontId="40" fillId="0" borderId="84" xfId="2" applyFont="1" applyFill="1" applyBorder="1" applyAlignment="1">
      <alignment horizontal="center"/>
    </xf>
    <xf numFmtId="0" fontId="3" fillId="0" borderId="84" xfId="2" applyFont="1" applyFill="1" applyBorder="1" applyAlignment="1"/>
    <xf numFmtId="0" fontId="40" fillId="0" borderId="75" xfId="2" applyFont="1" applyBorder="1" applyAlignment="1"/>
    <xf numFmtId="0" fontId="53" fillId="0" borderId="13" xfId="0" applyFont="1" applyBorder="1" applyAlignment="1">
      <alignment horizontal="left" vertical="center" wrapText="1"/>
    </xf>
    <xf numFmtId="0" fontId="53" fillId="0" borderId="67" xfId="0" applyFont="1" applyBorder="1" applyAlignment="1">
      <alignment horizontal="left" vertical="center" wrapText="1"/>
    </xf>
    <xf numFmtId="0" fontId="53" fillId="0" borderId="97" xfId="0" applyFont="1" applyFill="1" applyBorder="1" applyAlignment="1">
      <alignment horizontal="left" vertical="center" wrapText="1"/>
    </xf>
    <xf numFmtId="0" fontId="1" fillId="0" borderId="84" xfId="0" applyFont="1" applyBorder="1" applyAlignment="1"/>
    <xf numFmtId="0" fontId="1" fillId="0" borderId="84" xfId="0" applyFont="1" applyBorder="1" applyAlignment="1">
      <alignment horizontal="center"/>
    </xf>
    <xf numFmtId="0" fontId="1" fillId="0" borderId="84" xfId="0" applyFont="1" applyBorder="1" applyAlignment="1">
      <alignment horizontal="left"/>
    </xf>
    <xf numFmtId="0" fontId="1" fillId="0" borderId="84" xfId="0" applyFont="1" applyBorder="1" applyAlignment="1">
      <alignment horizontal="center" vertical="center"/>
    </xf>
    <xf numFmtId="0" fontId="1" fillId="0" borderId="84" xfId="0" applyFont="1" applyBorder="1" applyAlignment="1">
      <alignment vertical="center"/>
    </xf>
    <xf numFmtId="0" fontId="4" fillId="0" borderId="84" xfId="0" applyFont="1" applyBorder="1" applyAlignment="1">
      <alignment vertical="center" wrapText="1"/>
    </xf>
    <xf numFmtId="0" fontId="4" fillId="0" borderId="92" xfId="0" applyFont="1" applyBorder="1" applyAlignment="1">
      <alignment vertical="center" wrapText="1"/>
    </xf>
    <xf numFmtId="0" fontId="1" fillId="0" borderId="23" xfId="0" applyFont="1" applyBorder="1" applyAlignment="1">
      <alignment vertical="center"/>
    </xf>
    <xf numFmtId="0" fontId="1" fillId="0" borderId="31" xfId="0" applyFont="1" applyBorder="1" applyAlignment="1">
      <alignment vertical="center"/>
    </xf>
    <xf numFmtId="0" fontId="1" fillId="0" borderId="34" xfId="0" applyFont="1" applyBorder="1" applyAlignment="1">
      <alignment vertical="center"/>
    </xf>
    <xf numFmtId="0" fontId="1" fillId="0" borderId="27" xfId="0" applyFont="1" applyBorder="1" applyAlignment="1">
      <alignment vertical="center"/>
    </xf>
    <xf numFmtId="0" fontId="1" fillId="0" borderId="209" xfId="0" applyFont="1" applyBorder="1" applyAlignment="1">
      <alignment vertical="center"/>
    </xf>
    <xf numFmtId="0" fontId="1" fillId="0" borderId="15" xfId="0" applyFont="1" applyBorder="1" applyAlignment="1">
      <alignment horizontal="center" vertical="center"/>
    </xf>
    <xf numFmtId="0" fontId="1" fillId="0" borderId="16" xfId="0" applyFont="1" applyBorder="1" applyAlignment="1">
      <alignment horizontal="center" vertical="center"/>
    </xf>
    <xf numFmtId="0" fontId="1" fillId="0" borderId="221" xfId="0" applyFont="1" applyBorder="1" applyAlignment="1">
      <alignment horizontal="center" vertical="center"/>
    </xf>
    <xf numFmtId="0" fontId="1" fillId="0" borderId="24" xfId="0" applyFont="1" applyBorder="1" applyAlignment="1">
      <alignment vertical="center"/>
    </xf>
    <xf numFmtId="0" fontId="1" fillId="0" borderId="14" xfId="0" applyFont="1" applyBorder="1" applyAlignment="1">
      <alignment vertical="center"/>
    </xf>
    <xf numFmtId="0" fontId="1" fillId="0" borderId="32" xfId="0" applyFont="1" applyBorder="1" applyAlignment="1">
      <alignment horizontal="center" vertical="center"/>
    </xf>
    <xf numFmtId="0" fontId="1" fillId="0" borderId="220" xfId="0" applyFont="1" applyBorder="1" applyAlignment="1">
      <alignment horizontal="center" vertical="center"/>
    </xf>
    <xf numFmtId="0" fontId="1" fillId="0" borderId="24" xfId="0" applyFont="1" applyBorder="1" applyAlignment="1">
      <alignment horizontal="center" vertical="center"/>
    </xf>
    <xf numFmtId="0" fontId="1" fillId="0" borderId="33" xfId="0" applyFont="1" applyBorder="1" applyAlignment="1">
      <alignment vertical="center"/>
    </xf>
    <xf numFmtId="0" fontId="1" fillId="0" borderId="55" xfId="0" applyFont="1" applyBorder="1" applyAlignment="1">
      <alignment vertical="center"/>
    </xf>
    <xf numFmtId="0" fontId="1" fillId="0" borderId="28" xfId="0" applyFont="1" applyBorder="1" applyAlignment="1">
      <alignment horizontal="center" vertical="center"/>
    </xf>
    <xf numFmtId="0" fontId="1" fillId="0" borderId="29" xfId="0" applyFont="1" applyBorder="1" applyAlignment="1">
      <alignment vertical="center"/>
    </xf>
    <xf numFmtId="0" fontId="1" fillId="0" borderId="141" xfId="0" applyFont="1" applyBorder="1" applyAlignment="1">
      <alignment vertical="center"/>
    </xf>
    <xf numFmtId="0" fontId="1" fillId="0" borderId="35" xfId="0" applyFont="1" applyBorder="1" applyAlignment="1">
      <alignment horizontal="center" vertical="center"/>
    </xf>
    <xf numFmtId="0" fontId="1" fillId="0" borderId="177" xfId="0" applyFont="1" applyBorder="1" applyAlignment="1">
      <alignment horizontal="center" vertical="center"/>
    </xf>
    <xf numFmtId="0" fontId="1" fillId="0" borderId="36" xfId="0" applyFont="1" applyBorder="1" applyAlignment="1">
      <alignment vertical="center"/>
    </xf>
    <xf numFmtId="0" fontId="1" fillId="0" borderId="69" xfId="0" applyFont="1" applyBorder="1" applyAlignment="1">
      <alignment vertical="center"/>
    </xf>
    <xf numFmtId="0" fontId="1" fillId="0" borderId="218" xfId="0" applyFont="1" applyBorder="1" applyAlignment="1">
      <alignment horizontal="center" vertical="center"/>
    </xf>
    <xf numFmtId="0" fontId="1" fillId="0" borderId="128" xfId="0" applyFont="1" applyBorder="1" applyAlignment="1">
      <alignment horizontal="center" vertical="center"/>
    </xf>
    <xf numFmtId="0" fontId="1" fillId="0" borderId="177" xfId="0" applyFont="1" applyBorder="1" applyAlignment="1">
      <alignment vertical="center"/>
    </xf>
    <xf numFmtId="0" fontId="1" fillId="0" borderId="219" xfId="0" applyFont="1" applyBorder="1" applyAlignment="1">
      <alignment vertical="center"/>
    </xf>
    <xf numFmtId="0" fontId="0" fillId="0" borderId="143" xfId="0" applyFont="1" applyBorder="1" applyAlignment="1">
      <alignment horizontal="center" vertical="center"/>
    </xf>
    <xf numFmtId="9" fontId="0" fillId="0" borderId="154" xfId="0" applyNumberFormat="1" applyFont="1" applyBorder="1" applyAlignment="1">
      <alignment horizontal="center" vertical="center"/>
    </xf>
    <xf numFmtId="9" fontId="0" fillId="0" borderId="121" xfId="0" applyNumberFormat="1" applyFont="1" applyBorder="1" applyAlignment="1">
      <alignment horizontal="center" vertical="center"/>
    </xf>
    <xf numFmtId="9" fontId="0" fillId="0" borderId="116" xfId="0" applyNumberFormat="1" applyFont="1" applyBorder="1" applyAlignment="1">
      <alignment horizontal="center" vertical="center"/>
    </xf>
    <xf numFmtId="9" fontId="40" fillId="0" borderId="142" xfId="0" applyNumberFormat="1" applyFont="1" applyBorder="1" applyAlignment="1">
      <alignment horizontal="center" vertical="center"/>
    </xf>
    <xf numFmtId="9" fontId="0" fillId="0" borderId="125" xfId="0" applyNumberFormat="1" applyFont="1" applyBorder="1" applyAlignment="1">
      <alignment horizontal="center" vertical="center"/>
    </xf>
    <xf numFmtId="0" fontId="42" fillId="0" borderId="170" xfId="0" applyFont="1" applyBorder="1" applyAlignment="1">
      <alignment horizontal="center" vertical="center" wrapText="1"/>
    </xf>
    <xf numFmtId="0" fontId="0" fillId="0" borderId="84" xfId="3" applyFont="1" applyAlignment="1"/>
    <xf numFmtId="0" fontId="56" fillId="9" borderId="154" xfId="3" applyFont="1" applyFill="1" applyBorder="1" applyAlignment="1">
      <alignment horizontal="center" vertical="center" wrapText="1"/>
    </xf>
    <xf numFmtId="0" fontId="56" fillId="9" borderId="109" xfId="3" applyFont="1" applyFill="1" applyBorder="1" applyAlignment="1">
      <alignment horizontal="center" vertical="center" wrapText="1"/>
    </xf>
    <xf numFmtId="0" fontId="58" fillId="9" borderId="223" xfId="3" applyFont="1" applyFill="1" applyBorder="1" applyAlignment="1">
      <alignment horizontal="left" vertical="center" wrapText="1"/>
    </xf>
    <xf numFmtId="9" fontId="0" fillId="0" borderId="224" xfId="4" applyFont="1" applyBorder="1" applyAlignment="1">
      <alignment horizontal="center"/>
    </xf>
    <xf numFmtId="0" fontId="0" fillId="0" borderId="225" xfId="3" applyFont="1" applyBorder="1" applyAlignment="1">
      <alignment horizontal="center"/>
    </xf>
    <xf numFmtId="0" fontId="17" fillId="9" borderId="60" xfId="3" applyFont="1" applyFill="1" applyBorder="1" applyAlignment="1">
      <alignment horizontal="left" vertical="center" wrapText="1"/>
    </xf>
    <xf numFmtId="9" fontId="0" fillId="0" borderId="69" xfId="3" applyNumberFormat="1" applyFont="1" applyBorder="1" applyAlignment="1">
      <alignment horizontal="center"/>
    </xf>
    <xf numFmtId="0" fontId="0" fillId="0" borderId="227" xfId="3" applyFont="1" applyBorder="1" applyAlignment="1">
      <alignment horizontal="center"/>
    </xf>
    <xf numFmtId="0" fontId="17" fillId="9" borderId="106" xfId="3" applyFont="1" applyFill="1" applyBorder="1" applyAlignment="1">
      <alignment horizontal="left" vertical="center" wrapText="1"/>
    </xf>
    <xf numFmtId="9" fontId="0" fillId="0" borderId="224" xfId="3" applyNumberFormat="1" applyFont="1" applyBorder="1" applyAlignment="1">
      <alignment horizontal="center"/>
    </xf>
    <xf numFmtId="0" fontId="17" fillId="9" borderId="93" xfId="3" applyFont="1" applyFill="1" applyBorder="1" applyAlignment="1">
      <alignment horizontal="left" vertical="center" wrapText="1"/>
    </xf>
    <xf numFmtId="9" fontId="0" fillId="0" borderId="14" xfId="3" applyNumberFormat="1" applyFont="1" applyBorder="1" applyAlignment="1">
      <alignment horizontal="center"/>
    </xf>
    <xf numFmtId="0" fontId="0" fillId="0" borderId="173" xfId="3" applyFont="1" applyBorder="1" applyAlignment="1">
      <alignment horizontal="center"/>
    </xf>
    <xf numFmtId="0" fontId="17" fillId="9" borderId="105" xfId="3" applyFont="1" applyFill="1" applyBorder="1" applyAlignment="1">
      <alignment horizontal="left" vertical="center" wrapText="1"/>
    </xf>
    <xf numFmtId="9" fontId="0" fillId="0" borderId="229" xfId="3" applyNumberFormat="1" applyFont="1" applyBorder="1" applyAlignment="1">
      <alignment horizontal="center"/>
    </xf>
    <xf numFmtId="0" fontId="0" fillId="0" borderId="142" xfId="3" applyFont="1" applyBorder="1" applyAlignment="1">
      <alignment horizontal="center"/>
    </xf>
    <xf numFmtId="0" fontId="58" fillId="9" borderId="106" xfId="3" applyFont="1" applyFill="1" applyBorder="1" applyAlignment="1">
      <alignment horizontal="left" vertical="center" wrapText="1"/>
    </xf>
    <xf numFmtId="0" fontId="0" fillId="0" borderId="224" xfId="3" applyFont="1" applyBorder="1" applyAlignment="1">
      <alignment horizontal="center"/>
    </xf>
    <xf numFmtId="0" fontId="17" fillId="9" borderId="40" xfId="3" applyFont="1" applyFill="1" applyBorder="1" applyAlignment="1">
      <alignment horizontal="left" vertical="center" wrapText="1"/>
    </xf>
    <xf numFmtId="0" fontId="0" fillId="0" borderId="141" xfId="3" applyFont="1" applyBorder="1" applyAlignment="1">
      <alignment horizontal="center"/>
    </xf>
    <xf numFmtId="0" fontId="0" fillId="0" borderId="230" xfId="3" applyFont="1" applyBorder="1" applyAlignment="1">
      <alignment horizontal="center"/>
    </xf>
    <xf numFmtId="0" fontId="17" fillId="9" borderId="193" xfId="3" applyFont="1" applyFill="1" applyBorder="1" applyAlignment="1">
      <alignment horizontal="left" vertical="center" wrapText="1"/>
    </xf>
    <xf numFmtId="0" fontId="0" fillId="0" borderId="219" xfId="3" applyFont="1" applyBorder="1" applyAlignment="1">
      <alignment horizontal="center"/>
    </xf>
    <xf numFmtId="0" fontId="0" fillId="0" borderId="232" xfId="3" applyFont="1" applyBorder="1" applyAlignment="1">
      <alignment horizontal="center"/>
    </xf>
    <xf numFmtId="0" fontId="58" fillId="9" borderId="40" xfId="3" applyFont="1" applyFill="1" applyBorder="1" applyAlignment="1">
      <alignment horizontal="left" vertical="center" wrapText="1"/>
    </xf>
    <xf numFmtId="0" fontId="40" fillId="0" borderId="141" xfId="3" applyFont="1" applyBorder="1" applyAlignment="1">
      <alignment horizontal="center"/>
    </xf>
    <xf numFmtId="0" fontId="58" fillId="9" borderId="193" xfId="3" applyFont="1" applyFill="1" applyBorder="1" applyAlignment="1">
      <alignment horizontal="left" vertical="center" wrapText="1"/>
    </xf>
    <xf numFmtId="0" fontId="0" fillId="0" borderId="40" xfId="3" applyFont="1" applyBorder="1" applyAlignment="1">
      <alignment horizontal="center" vertical="center"/>
    </xf>
    <xf numFmtId="0" fontId="0" fillId="0" borderId="60" xfId="3" applyFont="1" applyBorder="1" applyAlignment="1">
      <alignment horizontal="center" vertical="center"/>
    </xf>
    <xf numFmtId="0" fontId="0" fillId="0" borderId="108" xfId="3" applyFont="1" applyBorder="1" applyAlignment="1">
      <alignment horizontal="center"/>
    </xf>
    <xf numFmtId="0" fontId="0" fillId="0" borderId="108" xfId="3" applyFont="1" applyBorder="1" applyAlignment="1">
      <alignment horizontal="center" vertical="center"/>
    </xf>
    <xf numFmtId="0" fontId="3" fillId="36" borderId="154" xfId="3" applyFont="1" applyFill="1" applyBorder="1" applyAlignment="1">
      <alignment horizontal="center" vertical="center" wrapText="1"/>
    </xf>
    <xf numFmtId="0" fontId="3" fillId="36" borderId="109" xfId="3" applyFont="1" applyFill="1" applyBorder="1" applyAlignment="1">
      <alignment horizontal="center" vertical="center" wrapText="1"/>
    </xf>
    <xf numFmtId="0" fontId="12" fillId="37" borderId="154" xfId="3" applyFont="1" applyFill="1" applyBorder="1" applyAlignment="1">
      <alignment horizontal="center" vertical="center" wrapText="1"/>
    </xf>
    <xf numFmtId="0" fontId="12" fillId="39" borderId="109" xfId="3" applyFont="1" applyFill="1" applyBorder="1"/>
    <xf numFmtId="9" fontId="12" fillId="0" borderId="154" xfId="3" applyNumberFormat="1" applyFont="1" applyFill="1" applyBorder="1" applyAlignment="1">
      <alignment horizontal="center"/>
    </xf>
    <xf numFmtId="0" fontId="12" fillId="39" borderId="155" xfId="3" applyFont="1" applyFill="1" applyBorder="1"/>
    <xf numFmtId="9" fontId="12" fillId="0" borderId="91" xfId="3" applyNumberFormat="1" applyFont="1" applyFill="1" applyBorder="1" applyAlignment="1">
      <alignment horizontal="center"/>
    </xf>
    <xf numFmtId="0" fontId="3" fillId="36" borderId="84" xfId="3" applyFont="1" applyFill="1" applyBorder="1" applyAlignment="1">
      <alignment horizontal="center" vertical="center" wrapText="1"/>
    </xf>
    <xf numFmtId="0" fontId="17" fillId="35" borderId="155" xfId="3" applyFont="1" applyFill="1" applyBorder="1" applyAlignment="1">
      <alignment horizontal="left" vertical="center" wrapText="1"/>
    </xf>
    <xf numFmtId="9" fontId="17" fillId="0" borderId="155" xfId="3" applyNumberFormat="1" applyFont="1" applyFill="1" applyBorder="1" applyAlignment="1">
      <alignment horizontal="center" vertical="center" wrapText="1"/>
    </xf>
    <xf numFmtId="0" fontId="0" fillId="0" borderId="109" xfId="3" applyNumberFormat="1" applyFont="1" applyBorder="1" applyAlignment="1">
      <alignment horizontal="center" wrapText="1"/>
    </xf>
    <xf numFmtId="0" fontId="0" fillId="0" borderId="90" xfId="3" applyNumberFormat="1" applyFont="1" applyBorder="1" applyAlignment="1">
      <alignment horizontal="center" wrapText="1"/>
    </xf>
    <xf numFmtId="0" fontId="58" fillId="35" borderId="164" xfId="3" applyFont="1" applyFill="1" applyBorder="1" applyAlignment="1">
      <alignment horizontal="left" vertical="center" wrapText="1"/>
    </xf>
    <xf numFmtId="0" fontId="58" fillId="0" borderId="164" xfId="3" applyFont="1" applyFill="1" applyBorder="1" applyAlignment="1">
      <alignment horizontal="center" vertical="center" wrapText="1"/>
    </xf>
    <xf numFmtId="0" fontId="0" fillId="0" borderId="142" xfId="3" applyFont="1" applyBorder="1" applyAlignment="1">
      <alignment horizontal="center" wrapText="1"/>
    </xf>
    <xf numFmtId="0" fontId="0" fillId="0" borderId="115" xfId="3" applyFont="1" applyBorder="1" applyAlignment="1">
      <alignment horizontal="center" wrapText="1"/>
    </xf>
    <xf numFmtId="0" fontId="0" fillId="28" borderId="109" xfId="3" applyFont="1" applyFill="1" applyBorder="1" applyAlignment="1"/>
    <xf numFmtId="0" fontId="0" fillId="0" borderId="109" xfId="3" applyFont="1" applyFill="1" applyBorder="1" applyAlignment="1">
      <alignment horizontal="center"/>
    </xf>
    <xf numFmtId="0" fontId="0" fillId="40" borderId="109" xfId="3" applyFont="1" applyFill="1" applyBorder="1" applyAlignment="1">
      <alignment horizontal="center"/>
    </xf>
    <xf numFmtId="0" fontId="60" fillId="0" borderId="84" xfId="3" applyFont="1" applyAlignment="1"/>
    <xf numFmtId="0" fontId="1" fillId="0" borderId="109" xfId="3" applyFont="1" applyBorder="1" applyAlignment="1">
      <alignment horizontal="center"/>
    </xf>
    <xf numFmtId="0" fontId="61" fillId="0" borderId="109" xfId="3" applyFont="1" applyBorder="1" applyAlignment="1">
      <alignment horizontal="center"/>
    </xf>
    <xf numFmtId="0" fontId="1" fillId="0" borderId="156" xfId="3" applyFont="1" applyBorder="1" applyAlignment="1">
      <alignment horizontal="center"/>
    </xf>
    <xf numFmtId="0" fontId="18" fillId="0" borderId="109" xfId="3" applyFont="1" applyBorder="1" applyAlignment="1">
      <alignment horizontal="center" vertical="center" wrapText="1"/>
    </xf>
    <xf numFmtId="0" fontId="1" fillId="0" borderId="154" xfId="3" applyFont="1" applyBorder="1" applyAlignment="1">
      <alignment horizontal="center" vertical="center"/>
    </xf>
    <xf numFmtId="0" fontId="0" fillId="0" borderId="154" xfId="3" applyFont="1" applyBorder="1" applyAlignment="1">
      <alignment horizontal="center" vertical="center"/>
    </xf>
    <xf numFmtId="9" fontId="66" fillId="0" borderId="154" xfId="3" applyNumberFormat="1" applyFont="1" applyBorder="1" applyAlignment="1">
      <alignment horizontal="center" vertical="center"/>
    </xf>
    <xf numFmtId="0" fontId="71" fillId="0" borderId="109" xfId="3" applyFont="1" applyBorder="1" applyAlignment="1">
      <alignment horizontal="center" vertical="center"/>
    </xf>
    <xf numFmtId="0" fontId="0" fillId="0" borderId="109" xfId="3" applyFont="1" applyBorder="1" applyAlignment="1">
      <alignment horizontal="center" vertical="center"/>
    </xf>
    <xf numFmtId="0" fontId="71" fillId="0" borderId="122" xfId="3" applyFont="1" applyBorder="1" applyAlignment="1"/>
    <xf numFmtId="0" fontId="0" fillId="0" borderId="239" xfId="3" applyFont="1" applyBorder="1" applyAlignment="1">
      <alignment horizontal="center" vertical="center"/>
    </xf>
    <xf numFmtId="0" fontId="71" fillId="0" borderId="121" xfId="3" applyFont="1" applyBorder="1" applyAlignment="1">
      <alignment horizontal="center" vertical="center"/>
    </xf>
    <xf numFmtId="0" fontId="0" fillId="0" borderId="84" xfId="3" applyFont="1" applyAlignment="1">
      <alignment horizontal="center" vertical="center"/>
    </xf>
    <xf numFmtId="0" fontId="0" fillId="0" borderId="84" xfId="3" applyFont="1" applyAlignment="1">
      <alignment vertical="center"/>
    </xf>
    <xf numFmtId="0" fontId="64" fillId="0" borderId="84" xfId="3" applyFont="1" applyBorder="1" applyAlignment="1">
      <alignment horizontal="center"/>
    </xf>
    <xf numFmtId="0" fontId="73" fillId="44" borderId="97" xfId="0" applyFont="1" applyFill="1" applyBorder="1" applyAlignment="1"/>
    <xf numFmtId="0" fontId="72" fillId="41" borderId="97" xfId="0" applyFont="1" applyFill="1" applyBorder="1" applyAlignment="1"/>
    <xf numFmtId="0" fontId="72" fillId="42" borderId="97" xfId="0" applyFont="1" applyFill="1" applyBorder="1" applyAlignment="1"/>
    <xf numFmtId="0" fontId="72" fillId="43" borderId="97" xfId="0" applyFont="1" applyFill="1" applyBorder="1" applyAlignment="1"/>
    <xf numFmtId="0" fontId="40" fillId="0" borderId="40" xfId="2" applyFont="1" applyBorder="1" applyAlignment="1">
      <alignment horizontal="center"/>
    </xf>
    <xf numFmtId="0" fontId="40" fillId="0" borderId="193" xfId="2" applyFont="1" applyBorder="1" applyAlignment="1">
      <alignment horizontal="center"/>
    </xf>
    <xf numFmtId="0" fontId="40" fillId="0" borderId="243" xfId="2" applyFont="1" applyBorder="1" applyAlignment="1">
      <alignment horizontal="center"/>
    </xf>
    <xf numFmtId="0" fontId="40" fillId="0" borderId="244" xfId="2" applyFont="1" applyBorder="1" applyAlignment="1">
      <alignment horizontal="center"/>
    </xf>
    <xf numFmtId="0" fontId="40" fillId="0" borderId="93" xfId="2" applyFont="1" applyBorder="1" applyAlignment="1">
      <alignment horizontal="center"/>
    </xf>
    <xf numFmtId="0" fontId="40" fillId="0" borderId="245" xfId="2" applyFont="1" applyBorder="1" applyAlignment="1">
      <alignment horizontal="center" vertical="center"/>
    </xf>
    <xf numFmtId="0" fontId="40" fillId="0" borderId="201" xfId="2" applyFont="1" applyBorder="1" applyAlignment="1">
      <alignment horizontal="center" vertical="center"/>
    </xf>
    <xf numFmtId="0" fontId="40" fillId="0" borderId="105" xfId="2" applyFont="1" applyFill="1" applyBorder="1" applyAlignment="1">
      <alignment horizontal="center" vertical="center"/>
    </xf>
    <xf numFmtId="0" fontId="12" fillId="9" borderId="143" xfId="2" applyFont="1" applyFill="1" applyBorder="1" applyAlignment="1">
      <alignment horizontal="center" vertical="center" wrapText="1"/>
    </xf>
    <xf numFmtId="0" fontId="40" fillId="0" borderId="154" xfId="2" applyFont="1" applyBorder="1" applyAlignment="1">
      <alignment horizontal="center"/>
    </xf>
    <xf numFmtId="0" fontId="40" fillId="0" borderId="143" xfId="2" applyFont="1" applyBorder="1" applyAlignment="1">
      <alignment horizontal="center"/>
    </xf>
    <xf numFmtId="0" fontId="40" fillId="0" borderId="142" xfId="2" applyFont="1" applyBorder="1" applyAlignment="1">
      <alignment horizontal="center"/>
    </xf>
    <xf numFmtId="0" fontId="40" fillId="0" borderId="120" xfId="2" applyFont="1" applyBorder="1" applyAlignment="1">
      <alignment horizontal="center"/>
    </xf>
    <xf numFmtId="0" fontId="40" fillId="0" borderId="121" xfId="2" applyFont="1" applyBorder="1" applyAlignment="1">
      <alignment horizontal="center"/>
    </xf>
    <xf numFmtId="0" fontId="40" fillId="0" borderId="125" xfId="2" applyFont="1" applyBorder="1" applyAlignment="1">
      <alignment horizontal="center"/>
    </xf>
    <xf numFmtId="0" fontId="40" fillId="0" borderId="116" xfId="2" applyFont="1" applyBorder="1" applyAlignment="1">
      <alignment horizontal="center"/>
    </xf>
    <xf numFmtId="0" fontId="40" fillId="0" borderId="122" xfId="2" applyFont="1" applyBorder="1" applyAlignment="1">
      <alignment horizontal="center"/>
    </xf>
    <xf numFmtId="0" fontId="40" fillId="0" borderId="112" xfId="2" applyFont="1" applyBorder="1" applyAlignment="1">
      <alignment horizontal="center" vertical="center"/>
    </xf>
    <xf numFmtId="0" fontId="40" fillId="0" borderId="248" xfId="2" applyFont="1" applyBorder="1" applyAlignment="1">
      <alignment horizontal="center" vertical="center"/>
    </xf>
    <xf numFmtId="0" fontId="40" fillId="0" borderId="84" xfId="2" applyFont="1" applyBorder="1" applyAlignment="1">
      <alignment horizontal="center" vertical="center"/>
    </xf>
    <xf numFmtId="0" fontId="40" fillId="0" borderId="249" xfId="2" applyFont="1" applyBorder="1" applyAlignment="1">
      <alignment horizontal="center" vertical="center"/>
    </xf>
    <xf numFmtId="0" fontId="12" fillId="9" borderId="109" xfId="2" applyFont="1" applyFill="1" applyBorder="1" applyAlignment="1">
      <alignment horizontal="center" vertical="center" wrapText="1"/>
    </xf>
    <xf numFmtId="0" fontId="0" fillId="0" borderId="49" xfId="0" applyFont="1" applyBorder="1" applyAlignment="1">
      <alignment horizontal="center"/>
    </xf>
    <xf numFmtId="0" fontId="0" fillId="0" borderId="40" xfId="0" applyFont="1" applyBorder="1" applyAlignment="1">
      <alignment horizontal="center"/>
    </xf>
    <xf numFmtId="0" fontId="0" fillId="0" borderId="55" xfId="0" applyFont="1" applyBorder="1" applyAlignment="1">
      <alignment horizontal="center"/>
    </xf>
    <xf numFmtId="0" fontId="0" fillId="0" borderId="251" xfId="0" applyFont="1" applyBorder="1" applyAlignment="1">
      <alignment horizontal="center"/>
    </xf>
    <xf numFmtId="0" fontId="0" fillId="0" borderId="93" xfId="0" applyFont="1" applyBorder="1" applyAlignment="1">
      <alignment horizontal="center"/>
    </xf>
    <xf numFmtId="0" fontId="12" fillId="9" borderId="51" xfId="0" applyFont="1" applyFill="1" applyBorder="1" applyAlignment="1">
      <alignment horizontal="center" vertical="center" wrapText="1"/>
    </xf>
    <xf numFmtId="0" fontId="12" fillId="9" borderId="154" xfId="0" applyFont="1" applyFill="1" applyBorder="1" applyAlignment="1">
      <alignment horizontal="center" vertical="center" wrapText="1"/>
    </xf>
    <xf numFmtId="0" fontId="0" fillId="0" borderId="120" xfId="0" applyBorder="1"/>
    <xf numFmtId="0" fontId="0" fillId="0" borderId="116" xfId="0" applyBorder="1"/>
    <xf numFmtId="0" fontId="12" fillId="9" borderId="154" xfId="3" applyFont="1" applyFill="1" applyBorder="1" applyAlignment="1">
      <alignment horizontal="center" vertical="center" wrapText="1"/>
    </xf>
    <xf numFmtId="0" fontId="0" fillId="0" borderId="252" xfId="3" applyFont="1" applyBorder="1" applyAlignment="1">
      <alignment horizontal="center"/>
    </xf>
    <xf numFmtId="0" fontId="0" fillId="0" borderId="253" xfId="3" applyFont="1" applyBorder="1" applyAlignment="1">
      <alignment horizontal="center"/>
    </xf>
    <xf numFmtId="0" fontId="0" fillId="0" borderId="254" xfId="3" applyFont="1" applyBorder="1" applyAlignment="1">
      <alignment horizontal="center"/>
    </xf>
    <xf numFmtId="0" fontId="0" fillId="0" borderId="164" xfId="3" applyFont="1" applyBorder="1" applyAlignment="1">
      <alignment horizontal="center"/>
    </xf>
    <xf numFmtId="0" fontId="0" fillId="0" borderId="255" xfId="3" applyFont="1" applyBorder="1" applyAlignment="1">
      <alignment horizontal="center"/>
    </xf>
    <xf numFmtId="0" fontId="0" fillId="0" borderId="256" xfId="3" applyFont="1" applyBorder="1" applyAlignment="1">
      <alignment horizontal="center"/>
    </xf>
    <xf numFmtId="0" fontId="0" fillId="0" borderId="97" xfId="3" applyFont="1" applyBorder="1" applyAlignment="1"/>
    <xf numFmtId="0" fontId="0" fillId="0" borderId="121" xfId="0" applyBorder="1"/>
    <xf numFmtId="0" fontId="68" fillId="37" borderId="91" xfId="3" applyFont="1" applyFill="1" applyBorder="1" applyAlignment="1">
      <alignment horizontal="center" vertical="center" wrapText="1"/>
    </xf>
    <xf numFmtId="0" fontId="0" fillId="0" borderId="155" xfId="3" applyFont="1" applyBorder="1" applyAlignment="1">
      <alignment horizontal="center"/>
    </xf>
    <xf numFmtId="0" fontId="0" fillId="40" borderId="90" xfId="3" applyFont="1" applyFill="1" applyBorder="1" applyAlignment="1">
      <alignment horizontal="center"/>
    </xf>
    <xf numFmtId="0" fontId="0" fillId="0" borderId="116" xfId="3" applyFont="1" applyBorder="1" applyAlignment="1"/>
    <xf numFmtId="0" fontId="0" fillId="0" borderId="120" xfId="3" applyFont="1" applyBorder="1" applyAlignment="1"/>
    <xf numFmtId="0" fontId="0" fillId="0" borderId="121" xfId="3" applyFont="1" applyBorder="1" applyAlignment="1"/>
    <xf numFmtId="0" fontId="0" fillId="0" borderId="98" xfId="3" applyFont="1" applyBorder="1" applyAlignment="1"/>
    <xf numFmtId="0" fontId="60" fillId="0" borderId="242" xfId="3" applyFont="1" applyBorder="1" applyAlignment="1">
      <alignment vertical="center"/>
    </xf>
    <xf numFmtId="0" fontId="60" fillId="0" borderId="98" xfId="3" applyFont="1" applyBorder="1" applyAlignment="1"/>
    <xf numFmtId="0" fontId="0" fillId="0" borderId="116" xfId="0" applyFont="1" applyBorder="1" applyAlignment="1"/>
    <xf numFmtId="0" fontId="0" fillId="0" borderId="120" xfId="0" applyFont="1" applyBorder="1" applyAlignment="1"/>
    <xf numFmtId="0" fontId="0" fillId="0" borderId="121" xfId="0" applyFont="1" applyBorder="1" applyAlignment="1"/>
    <xf numFmtId="0" fontId="45" fillId="0" borderId="1" xfId="0" applyFont="1" applyBorder="1" applyAlignment="1">
      <alignment horizontal="left" vertical="center"/>
    </xf>
    <xf numFmtId="0" fontId="50" fillId="0" borderId="1" xfId="0" applyFont="1" applyBorder="1" applyAlignment="1">
      <alignment vertical="center"/>
    </xf>
    <xf numFmtId="0" fontId="50" fillId="0" borderId="84" xfId="0" applyFont="1" applyBorder="1" applyAlignment="1">
      <alignment vertical="center"/>
    </xf>
    <xf numFmtId="0" fontId="51" fillId="2" borderId="3" xfId="0" applyFont="1" applyFill="1" applyBorder="1" applyAlignment="1">
      <alignment horizontal="center" vertical="center" wrapText="1"/>
    </xf>
    <xf numFmtId="0" fontId="52" fillId="0" borderId="4" xfId="0" applyFont="1" applyBorder="1"/>
    <xf numFmtId="0" fontId="52" fillId="0" borderId="7" xfId="0" applyFont="1" applyBorder="1"/>
    <xf numFmtId="0" fontId="52" fillId="0" borderId="5" xfId="0" applyFont="1" applyBorder="1"/>
    <xf numFmtId="0" fontId="49" fillId="27" borderId="155" xfId="0" applyFont="1" applyFill="1" applyBorder="1" applyAlignment="1">
      <alignment horizontal="left" vertical="center"/>
    </xf>
    <xf numFmtId="0" fontId="49" fillId="27" borderId="90" xfId="0" applyFont="1" applyFill="1" applyBorder="1" applyAlignment="1">
      <alignment horizontal="left" vertical="center"/>
    </xf>
    <xf numFmtId="0" fontId="49" fillId="27" borderId="156" xfId="0" applyFont="1" applyFill="1" applyBorder="1" applyAlignment="1">
      <alignment horizontal="left" vertical="center"/>
    </xf>
    <xf numFmtId="0" fontId="7" fillId="5" borderId="109" xfId="0" applyFont="1" applyFill="1" applyBorder="1" applyAlignment="1">
      <alignment horizontal="center" vertical="center"/>
    </xf>
    <xf numFmtId="0" fontId="7" fillId="5" borderId="8" xfId="0" applyFont="1" applyFill="1" applyBorder="1" applyAlignment="1">
      <alignment horizontal="center"/>
    </xf>
    <xf numFmtId="0" fontId="3" fillId="0" borderId="9" xfId="0" applyFont="1" applyBorder="1"/>
    <xf numFmtId="0" fontId="3" fillId="0" borderId="14" xfId="0" applyFont="1" applyBorder="1"/>
    <xf numFmtId="0" fontId="3" fillId="0" borderId="15" xfId="0" applyFont="1" applyBorder="1"/>
    <xf numFmtId="0" fontId="2" fillId="0" borderId="0" xfId="0" applyFont="1" applyAlignment="1">
      <alignment horizontal="center" vertical="center"/>
    </xf>
    <xf numFmtId="0" fontId="0" fillId="0" borderId="0" xfId="0" applyFont="1" applyAlignment="1"/>
    <xf numFmtId="0" fontId="3" fillId="0" borderId="1" xfId="0" applyFont="1" applyBorder="1"/>
    <xf numFmtId="0" fontId="4" fillId="0" borderId="65" xfId="0" applyFont="1" applyBorder="1" applyAlignment="1">
      <alignment horizontal="center" vertical="center" wrapText="1"/>
    </xf>
    <xf numFmtId="0" fontId="4" fillId="0" borderId="59" xfId="0" applyFont="1" applyBorder="1" applyAlignment="1">
      <alignment horizontal="center" vertical="center" wrapText="1"/>
    </xf>
    <xf numFmtId="0" fontId="7" fillId="5" borderId="11" xfId="0" applyFont="1" applyFill="1" applyBorder="1" applyAlignment="1">
      <alignment horizontal="center" vertical="center" wrapText="1"/>
    </xf>
    <xf numFmtId="0" fontId="3" fillId="0" borderId="16" xfId="0" applyFont="1" applyBorder="1"/>
    <xf numFmtId="0" fontId="3" fillId="0" borderId="20" xfId="0" applyFont="1" applyBorder="1"/>
    <xf numFmtId="0" fontId="7" fillId="5" borderId="11" xfId="0" applyFont="1" applyFill="1" applyBorder="1" applyAlignment="1">
      <alignment horizontal="center" vertical="center"/>
    </xf>
    <xf numFmtId="0" fontId="7" fillId="5" borderId="8" xfId="0" applyFont="1" applyFill="1" applyBorder="1" applyAlignment="1">
      <alignment horizontal="center" vertical="center"/>
    </xf>
    <xf numFmtId="0" fontId="7" fillId="5" borderId="51" xfId="0" applyFont="1" applyFill="1" applyBorder="1" applyAlignment="1">
      <alignment horizontal="center" vertical="center"/>
    </xf>
    <xf numFmtId="0" fontId="7" fillId="5" borderId="63" xfId="0" applyFont="1" applyFill="1" applyBorder="1" applyAlignment="1">
      <alignment horizontal="center" vertical="center"/>
    </xf>
    <xf numFmtId="0" fontId="3" fillId="0" borderId="128" xfId="0" applyFont="1" applyBorder="1"/>
    <xf numFmtId="0" fontId="4" fillId="0" borderId="191" xfId="0" applyFont="1" applyBorder="1" applyAlignment="1">
      <alignment horizontal="center" vertical="center" wrapText="1"/>
    </xf>
    <xf numFmtId="0" fontId="4" fillId="0" borderId="84" xfId="0" applyFont="1" applyBorder="1" applyAlignment="1">
      <alignment horizontal="center" vertical="center" wrapText="1"/>
    </xf>
    <xf numFmtId="0" fontId="3" fillId="0" borderId="84" xfId="0" applyFont="1" applyBorder="1"/>
    <xf numFmtId="0" fontId="4" fillId="0" borderId="84" xfId="0" applyFont="1" applyBorder="1" applyAlignment="1">
      <alignment horizontal="center" vertical="center"/>
    </xf>
    <xf numFmtId="0" fontId="8" fillId="3" borderId="12" xfId="0" applyFont="1" applyFill="1" applyBorder="1" applyAlignment="1">
      <alignment horizontal="center" vertical="center" wrapText="1"/>
    </xf>
    <xf numFmtId="0" fontId="8" fillId="3" borderId="25" xfId="0" applyFont="1" applyFill="1" applyBorder="1" applyAlignment="1">
      <alignment horizontal="center" vertical="center"/>
    </xf>
    <xf numFmtId="0" fontId="5" fillId="3" borderId="113" xfId="0" applyFont="1" applyFill="1" applyBorder="1" applyAlignment="1">
      <alignment horizontal="center" vertical="center" wrapText="1"/>
    </xf>
    <xf numFmtId="0" fontId="5" fillId="3" borderId="114" xfId="0" applyFont="1" applyFill="1" applyBorder="1" applyAlignment="1">
      <alignment horizontal="center" vertical="center" wrapText="1"/>
    </xf>
    <xf numFmtId="0" fontId="11" fillId="0" borderId="98" xfId="0" applyFont="1" applyBorder="1" applyAlignment="1">
      <alignment horizontal="center" vertical="center" wrapText="1"/>
    </xf>
    <xf numFmtId="0" fontId="11" fillId="0" borderId="105" xfId="0" applyFont="1" applyBorder="1" applyAlignment="1">
      <alignment horizontal="center" vertical="center" wrapText="1"/>
    </xf>
    <xf numFmtId="0" fontId="11" fillId="0" borderId="100" xfId="0" applyFont="1" applyBorder="1" applyAlignment="1">
      <alignment horizontal="center" vertical="center" wrapText="1"/>
    </xf>
    <xf numFmtId="0" fontId="11" fillId="0" borderId="54" xfId="0" applyFont="1" applyBorder="1" applyAlignment="1">
      <alignment horizontal="center" vertical="center" wrapText="1"/>
    </xf>
    <xf numFmtId="0" fontId="11" fillId="0" borderId="99" xfId="0" applyFont="1" applyBorder="1" applyAlignment="1">
      <alignment horizontal="center" vertical="center" wrapText="1"/>
    </xf>
    <xf numFmtId="0" fontId="11" fillId="0" borderId="97" xfId="0" applyFont="1" applyBorder="1" applyAlignment="1">
      <alignment horizontal="center" vertical="center" wrapText="1"/>
    </xf>
    <xf numFmtId="0" fontId="11" fillId="0" borderId="103" xfId="0" applyFont="1" applyBorder="1" applyAlignment="1">
      <alignment horizontal="center" vertical="center" wrapText="1"/>
    </xf>
    <xf numFmtId="0" fontId="11" fillId="0" borderId="140" xfId="0" applyFont="1" applyBorder="1" applyAlignment="1">
      <alignment horizontal="center" vertical="center" wrapText="1"/>
    </xf>
    <xf numFmtId="0" fontId="11" fillId="0" borderId="139" xfId="0" applyFont="1" applyBorder="1" applyAlignment="1">
      <alignment horizontal="center" vertical="center" wrapText="1"/>
    </xf>
    <xf numFmtId="0" fontId="11" fillId="0" borderId="169" xfId="0" applyFont="1" applyBorder="1" applyAlignment="1">
      <alignment horizontal="center" vertical="center" wrapText="1"/>
    </xf>
    <xf numFmtId="0" fontId="1" fillId="0" borderId="67" xfId="2" applyFont="1" applyBorder="1" applyAlignment="1">
      <alignment horizontal="center" vertical="center"/>
    </xf>
    <xf numFmtId="0" fontId="3" fillId="0" borderId="57" xfId="2" applyFont="1" applyBorder="1"/>
    <xf numFmtId="0" fontId="1" fillId="0" borderId="60" xfId="2" applyFont="1" applyBorder="1" applyAlignment="1">
      <alignment horizontal="center" vertical="center"/>
    </xf>
    <xf numFmtId="0" fontId="3" fillId="0" borderId="93" xfId="2" applyFont="1" applyBorder="1"/>
    <xf numFmtId="0" fontId="1" fillId="0" borderId="170" xfId="2" applyFont="1" applyBorder="1" applyAlignment="1">
      <alignment horizontal="center" vertical="center"/>
    </xf>
    <xf numFmtId="0" fontId="3" fillId="0" borderId="101" xfId="2" applyFont="1" applyBorder="1"/>
    <xf numFmtId="0" fontId="1" fillId="0" borderId="84" xfId="2" applyFont="1" applyBorder="1" applyAlignment="1">
      <alignment horizontal="center" vertical="center"/>
    </xf>
    <xf numFmtId="0" fontId="3" fillId="0" borderId="84" xfId="2" applyFont="1" applyBorder="1"/>
    <xf numFmtId="0" fontId="29" fillId="10" borderId="80" xfId="2" applyFont="1" applyFill="1" applyBorder="1" applyAlignment="1">
      <alignment horizontal="right" vertical="center" wrapText="1"/>
    </xf>
    <xf numFmtId="0" fontId="3" fillId="0" borderId="82" xfId="2" applyFont="1" applyBorder="1"/>
    <xf numFmtId="0" fontId="3" fillId="0" borderId="85" xfId="2" applyFont="1" applyBorder="1"/>
    <xf numFmtId="0" fontId="3" fillId="0" borderId="78" xfId="2" applyFont="1" applyBorder="1"/>
    <xf numFmtId="0" fontId="3" fillId="0" borderId="54" xfId="2" applyFont="1" applyBorder="1"/>
    <xf numFmtId="0" fontId="3" fillId="0" borderId="98" xfId="2" applyFont="1" applyBorder="1"/>
    <xf numFmtId="0" fontId="3" fillId="0" borderId="139" xfId="2" applyFont="1" applyBorder="1"/>
    <xf numFmtId="0" fontId="29" fillId="21" borderId="80" xfId="2" applyFont="1" applyFill="1" applyBorder="1" applyAlignment="1">
      <alignment horizontal="left" vertical="center" wrapText="1"/>
    </xf>
    <xf numFmtId="0" fontId="3" fillId="0" borderId="83" xfId="2" applyFont="1" applyBorder="1"/>
    <xf numFmtId="0" fontId="40" fillId="0" borderId="84" xfId="2" applyFont="1" applyAlignment="1"/>
    <xf numFmtId="0" fontId="16" fillId="21" borderId="194" xfId="2" applyFont="1" applyFill="1" applyBorder="1" applyAlignment="1">
      <alignment horizontal="center" vertical="center"/>
    </xf>
    <xf numFmtId="0" fontId="16" fillId="21" borderId="51" xfId="2" applyFont="1" applyFill="1" applyBorder="1" applyAlignment="1">
      <alignment horizontal="center" vertical="center"/>
    </xf>
    <xf numFmtId="0" fontId="18" fillId="0" borderId="11" xfId="2" applyFont="1" applyBorder="1" applyAlignment="1">
      <alignment horizontal="center" vertical="center" wrapText="1"/>
    </xf>
    <xf numFmtId="0" fontId="18" fillId="0" borderId="16" xfId="2" applyFont="1" applyBorder="1" applyAlignment="1">
      <alignment horizontal="center" vertical="center" wrapText="1"/>
    </xf>
    <xf numFmtId="0" fontId="18" fillId="0" borderId="20" xfId="2" applyFont="1" applyBorder="1" applyAlignment="1">
      <alignment horizontal="center" vertical="center" wrapText="1"/>
    </xf>
    <xf numFmtId="9" fontId="7" fillId="0" borderId="67" xfId="2" applyNumberFormat="1" applyFont="1" applyBorder="1" applyAlignment="1">
      <alignment horizontal="center" vertical="center"/>
    </xf>
    <xf numFmtId="9" fontId="7" fillId="0" borderId="54" xfId="2" applyNumberFormat="1" applyFont="1" applyBorder="1" applyAlignment="1">
      <alignment horizontal="center" vertical="center"/>
    </xf>
    <xf numFmtId="9" fontId="7" fillId="0" borderId="99" xfId="2" applyNumberFormat="1" applyFont="1" applyBorder="1" applyAlignment="1">
      <alignment horizontal="center" vertical="center"/>
    </xf>
    <xf numFmtId="0" fontId="29" fillId="14" borderId="75" xfId="2" applyFont="1" applyFill="1" applyBorder="1" applyAlignment="1">
      <alignment horizontal="center" vertical="center" wrapText="1"/>
    </xf>
    <xf numFmtId="0" fontId="3" fillId="0" borderId="75" xfId="2" applyFont="1" applyBorder="1"/>
    <xf numFmtId="0" fontId="1" fillId="0" borderId="64" xfId="2" applyFont="1" applyBorder="1" applyAlignment="1">
      <alignment horizontal="center" vertical="center"/>
    </xf>
    <xf numFmtId="0" fontId="3" fillId="0" borderId="79" xfId="2" applyFont="1" applyBorder="1"/>
    <xf numFmtId="0" fontId="1" fillId="0" borderId="64" xfId="2" applyNumberFormat="1" applyFont="1" applyBorder="1" applyAlignment="1">
      <alignment horizontal="center" vertical="center"/>
    </xf>
    <xf numFmtId="0" fontId="3" fillId="0" borderId="79" xfId="2" applyNumberFormat="1" applyFont="1" applyBorder="1"/>
    <xf numFmtId="0" fontId="1" fillId="0" borderId="246" xfId="2" applyFont="1" applyBorder="1" applyAlignment="1">
      <alignment horizontal="center" vertical="center"/>
    </xf>
    <xf numFmtId="0" fontId="3" fillId="0" borderId="247" xfId="2" applyFont="1" applyBorder="1"/>
    <xf numFmtId="0" fontId="1" fillId="0" borderId="170" xfId="2" applyNumberFormat="1" applyFont="1" applyBorder="1" applyAlignment="1">
      <alignment horizontal="center" vertical="center"/>
    </xf>
    <xf numFmtId="0" fontId="3" fillId="0" borderId="101" xfId="2" applyNumberFormat="1" applyFont="1" applyBorder="1"/>
    <xf numFmtId="0" fontId="16" fillId="21" borderId="191" xfId="2" applyFont="1" applyFill="1" applyBorder="1" applyAlignment="1">
      <alignment horizontal="center" vertical="center"/>
    </xf>
    <xf numFmtId="0" fontId="16" fillId="21" borderId="192" xfId="2" applyFont="1" applyFill="1" applyBorder="1" applyAlignment="1">
      <alignment horizontal="center" vertical="center"/>
    </xf>
    <xf numFmtId="9" fontId="7" fillId="0" borderId="57" xfId="2" applyNumberFormat="1" applyFont="1" applyBorder="1" applyAlignment="1">
      <alignment horizontal="center" vertical="center"/>
    </xf>
    <xf numFmtId="11" fontId="14" fillId="9" borderId="48" xfId="2" applyNumberFormat="1" applyFont="1" applyFill="1" applyBorder="1" applyAlignment="1">
      <alignment horizontal="center" vertical="center" wrapText="1"/>
    </xf>
    <xf numFmtId="0" fontId="3" fillId="0" borderId="48" xfId="2" applyFont="1" applyBorder="1"/>
    <xf numFmtId="0" fontId="3" fillId="0" borderId="46" xfId="2" applyFont="1" applyBorder="1"/>
    <xf numFmtId="0" fontId="15" fillId="8" borderId="48" xfId="2" applyFont="1" applyFill="1" applyBorder="1" applyAlignment="1">
      <alignment horizontal="center" vertical="center" wrapText="1"/>
    </xf>
    <xf numFmtId="0" fontId="16" fillId="10" borderId="65" xfId="2" applyFont="1" applyFill="1" applyBorder="1" applyAlignment="1">
      <alignment horizontal="center" vertical="center"/>
    </xf>
    <xf numFmtId="0" fontId="16" fillId="10" borderId="59" xfId="2" applyFont="1" applyFill="1" applyBorder="1" applyAlignment="1">
      <alignment horizontal="center" vertical="center"/>
    </xf>
    <xf numFmtId="9" fontId="7" fillId="0" borderId="176" xfId="2" applyNumberFormat="1" applyFont="1" applyBorder="1" applyAlignment="1">
      <alignment horizontal="center" vertical="center"/>
    </xf>
    <xf numFmtId="9" fontId="7" fillId="0" borderId="139" xfId="2" applyNumberFormat="1" applyFont="1" applyBorder="1" applyAlignment="1">
      <alignment horizontal="center" vertical="center"/>
    </xf>
    <xf numFmtId="9" fontId="7" fillId="0" borderId="190" xfId="2" applyNumberFormat="1" applyFont="1" applyBorder="1" applyAlignment="1">
      <alignment horizontal="center" vertical="center"/>
    </xf>
    <xf numFmtId="0" fontId="1" fillId="0" borderId="97" xfId="2" applyFont="1" applyBorder="1" applyAlignment="1">
      <alignment horizontal="center" vertical="center"/>
    </xf>
    <xf numFmtId="0" fontId="3" fillId="0" borderId="97" xfId="2" applyFont="1" applyBorder="1"/>
    <xf numFmtId="0" fontId="16" fillId="21" borderId="65" xfId="2" applyFont="1" applyFill="1" applyBorder="1" applyAlignment="1">
      <alignment horizontal="center" vertical="center"/>
    </xf>
    <xf numFmtId="0" fontId="16" fillId="21" borderId="59" xfId="2" applyFont="1" applyFill="1" applyBorder="1" applyAlignment="1">
      <alignment horizontal="center" vertical="center"/>
    </xf>
    <xf numFmtId="0" fontId="1" fillId="0" borderId="246" xfId="2" applyNumberFormat="1" applyFont="1" applyBorder="1" applyAlignment="1">
      <alignment horizontal="center" vertical="center"/>
    </xf>
    <xf numFmtId="0" fontId="3" fillId="0" borderId="247" xfId="2" applyNumberFormat="1" applyFont="1" applyBorder="1"/>
    <xf numFmtId="9" fontId="7" fillId="0" borderId="207" xfId="2" applyNumberFormat="1" applyFont="1" applyBorder="1" applyAlignment="1">
      <alignment horizontal="center" vertical="center"/>
    </xf>
    <xf numFmtId="9" fontId="7" fillId="0" borderId="84" xfId="2" applyNumberFormat="1" applyFont="1" applyBorder="1" applyAlignment="1">
      <alignment horizontal="center" vertical="center"/>
    </xf>
    <xf numFmtId="0" fontId="0" fillId="0" borderId="84" xfId="0" applyFont="1" applyFill="1" applyBorder="1" applyAlignment="1">
      <alignment horizontal="center"/>
    </xf>
    <xf numFmtId="0" fontId="1" fillId="0" borderId="84" xfId="0" applyFont="1" applyBorder="1" applyAlignment="1">
      <alignment horizontal="center" vertical="center"/>
    </xf>
    <xf numFmtId="0" fontId="18" fillId="0" borderId="11" xfId="0" applyFont="1" applyBorder="1" applyAlignment="1">
      <alignment horizontal="center" vertical="center" wrapText="1"/>
    </xf>
    <xf numFmtId="0" fontId="18" fillId="0" borderId="20" xfId="0" applyFont="1" applyBorder="1" applyAlignment="1">
      <alignment horizontal="center" vertical="center" wrapText="1"/>
    </xf>
    <xf numFmtId="9" fontId="7" fillId="0" borderId="21" xfId="0" applyNumberFormat="1" applyFont="1" applyBorder="1" applyAlignment="1">
      <alignment horizontal="center" vertical="center"/>
    </xf>
    <xf numFmtId="0" fontId="3" fillId="0" borderId="57" xfId="0" applyFont="1" applyBorder="1"/>
    <xf numFmtId="0" fontId="16" fillId="10" borderId="65" xfId="0" applyFont="1" applyFill="1" applyBorder="1" applyAlignment="1">
      <alignment horizontal="center" vertical="center"/>
    </xf>
    <xf numFmtId="0" fontId="16" fillId="10" borderId="59" xfId="0" applyFont="1" applyFill="1" applyBorder="1" applyAlignment="1">
      <alignment horizontal="center" vertical="center"/>
    </xf>
    <xf numFmtId="11" fontId="14" fillId="9" borderId="44" xfId="0" applyNumberFormat="1" applyFont="1" applyFill="1" applyBorder="1" applyAlignment="1">
      <alignment horizontal="center" vertical="center" wrapText="1"/>
    </xf>
    <xf numFmtId="0" fontId="3" fillId="0" borderId="45" xfId="0" applyFont="1" applyBorder="1"/>
    <xf numFmtId="0" fontId="3" fillId="0" borderId="46" xfId="0" applyFont="1" applyBorder="1"/>
    <xf numFmtId="0" fontId="15" fillId="8" borderId="44" xfId="0" applyFont="1" applyFill="1" applyBorder="1" applyAlignment="1">
      <alignment horizontal="center" vertical="center" wrapText="1"/>
    </xf>
    <xf numFmtId="0" fontId="3" fillId="0" borderId="48" xfId="0" applyFont="1" applyBorder="1"/>
    <xf numFmtId="0" fontId="31" fillId="0" borderId="11" xfId="0" applyFont="1" applyBorder="1" applyAlignment="1">
      <alignment horizontal="center" vertical="center" wrapText="1"/>
    </xf>
    <xf numFmtId="0" fontId="31" fillId="0" borderId="16" xfId="0" applyFont="1" applyBorder="1" applyAlignment="1">
      <alignment horizontal="center" vertical="center" wrapText="1"/>
    </xf>
    <xf numFmtId="0" fontId="31" fillId="0" borderId="20" xfId="0" applyFont="1" applyBorder="1" applyAlignment="1">
      <alignment horizontal="center" vertical="center" wrapText="1"/>
    </xf>
    <xf numFmtId="9" fontId="7" fillId="0" borderId="68" xfId="0" applyNumberFormat="1" applyFont="1" applyBorder="1" applyAlignment="1">
      <alignment horizontal="center" vertical="center"/>
    </xf>
    <xf numFmtId="9" fontId="7" fillId="0" borderId="54" xfId="0" applyNumberFormat="1" applyFont="1" applyBorder="1" applyAlignment="1">
      <alignment horizontal="center" vertical="center"/>
    </xf>
    <xf numFmtId="9" fontId="7" fillId="0" borderId="57" xfId="0" applyNumberFormat="1" applyFont="1" applyBorder="1" applyAlignment="1">
      <alignment horizontal="center" vertical="center"/>
    </xf>
    <xf numFmtId="0" fontId="18" fillId="0" borderId="16" xfId="0" applyFont="1" applyBorder="1" applyAlignment="1">
      <alignment horizontal="center" vertical="center" wrapText="1"/>
    </xf>
    <xf numFmtId="9" fontId="7" fillId="0" borderId="67" xfId="0" applyNumberFormat="1" applyFont="1" applyBorder="1" applyAlignment="1">
      <alignment horizontal="center" vertical="center"/>
    </xf>
    <xf numFmtId="0" fontId="16" fillId="21" borderId="65" xfId="0" applyFont="1" applyFill="1" applyBorder="1" applyAlignment="1">
      <alignment horizontal="center" vertical="center"/>
    </xf>
    <xf numFmtId="0" fontId="16" fillId="21" borderId="59" xfId="0" applyFont="1" applyFill="1" applyBorder="1" applyAlignment="1">
      <alignment horizontal="center" vertical="center"/>
    </xf>
    <xf numFmtId="0" fontId="1" fillId="0" borderId="19" xfId="0" applyFont="1" applyBorder="1" applyAlignment="1">
      <alignment horizontal="center" vertical="center"/>
    </xf>
    <xf numFmtId="0" fontId="3" fillId="0" borderId="79" xfId="0" applyFont="1" applyBorder="1"/>
    <xf numFmtId="0" fontId="29" fillId="14" borderId="73" xfId="0" applyFont="1" applyFill="1" applyBorder="1" applyAlignment="1">
      <alignment horizontal="center" vertical="center" wrapText="1"/>
    </xf>
    <xf numFmtId="0" fontId="3" fillId="0" borderId="74" xfId="0" applyFont="1" applyBorder="1"/>
    <xf numFmtId="0" fontId="3" fillId="0" borderId="75" xfId="0" applyFont="1" applyBorder="1"/>
    <xf numFmtId="0" fontId="3" fillId="0" borderId="76" xfId="0" applyFont="1" applyBorder="1"/>
    <xf numFmtId="0" fontId="3" fillId="0" borderId="77" xfId="0" applyFont="1" applyBorder="1"/>
    <xf numFmtId="0" fontId="3" fillId="0" borderId="78" xfId="0" applyFont="1" applyBorder="1"/>
    <xf numFmtId="0" fontId="1" fillId="0" borderId="21" xfId="0" applyFont="1" applyBorder="1" applyAlignment="1">
      <alignment horizontal="center" vertical="center"/>
    </xf>
    <xf numFmtId="0" fontId="3" fillId="0" borderId="54" xfId="0" applyFont="1" applyBorder="1"/>
    <xf numFmtId="0" fontId="29" fillId="21" borderId="80" xfId="0" applyFont="1" applyFill="1" applyBorder="1" applyAlignment="1">
      <alignment horizontal="left" vertical="center" wrapText="1"/>
    </xf>
    <xf numFmtId="0" fontId="3" fillId="0" borderId="81" xfId="0" applyFont="1" applyBorder="1"/>
    <xf numFmtId="0" fontId="3" fillId="0" borderId="82" xfId="0" applyFont="1" applyBorder="1"/>
    <xf numFmtId="0" fontId="3" fillId="0" borderId="83" xfId="0" applyFont="1" applyBorder="1"/>
    <xf numFmtId="0" fontId="3" fillId="0" borderId="85" xfId="0" applyFont="1" applyBorder="1"/>
    <xf numFmtId="0" fontId="1" fillId="0" borderId="246" xfId="0" applyFont="1" applyBorder="1" applyAlignment="1">
      <alignment horizontal="center" vertical="center"/>
    </xf>
    <xf numFmtId="0" fontId="3" fillId="0" borderId="247" xfId="0" applyFont="1" applyBorder="1"/>
    <xf numFmtId="0" fontId="1" fillId="0" borderId="170" xfId="0" applyFont="1" applyBorder="1" applyAlignment="1">
      <alignment horizontal="center" vertical="center"/>
    </xf>
    <xf numFmtId="0" fontId="3" fillId="0" borderId="190" xfId="0" applyFont="1" applyBorder="1"/>
    <xf numFmtId="0" fontId="1" fillId="0" borderId="250" xfId="0" applyFont="1" applyBorder="1" applyAlignment="1">
      <alignment horizontal="center" vertical="center"/>
    </xf>
    <xf numFmtId="0" fontId="3" fillId="0" borderId="101" xfId="0" applyFont="1" applyBorder="1"/>
    <xf numFmtId="0" fontId="1" fillId="0" borderId="60" xfId="0" applyFont="1" applyBorder="1" applyAlignment="1">
      <alignment horizontal="center" vertical="center"/>
    </xf>
    <xf numFmtId="0" fontId="3" fillId="0" borderId="98" xfId="0" applyFont="1" applyBorder="1"/>
    <xf numFmtId="0" fontId="3" fillId="0" borderId="93" xfId="0" applyFont="1" applyBorder="1"/>
    <xf numFmtId="0" fontId="3" fillId="0" borderId="139" xfId="0" applyFont="1" applyBorder="1"/>
    <xf numFmtId="0" fontId="29" fillId="10" borderId="80" xfId="0" applyFont="1" applyFill="1" applyBorder="1" applyAlignment="1">
      <alignment horizontal="right" vertical="center" wrapText="1"/>
    </xf>
    <xf numFmtId="0" fontId="1" fillId="0" borderId="98" xfId="0" applyFont="1" applyBorder="1" applyAlignment="1">
      <alignment horizontal="center"/>
    </xf>
    <xf numFmtId="0" fontId="1" fillId="0" borderId="67" xfId="0" applyFont="1" applyBorder="1" applyAlignment="1">
      <alignment horizontal="center" vertical="center"/>
    </xf>
    <xf numFmtId="0" fontId="1" fillId="0" borderId="54" xfId="0" applyFont="1" applyBorder="1" applyAlignment="1">
      <alignment horizontal="center" vertical="center"/>
    </xf>
    <xf numFmtId="0" fontId="1" fillId="0" borderId="57" xfId="0" applyFont="1" applyBorder="1" applyAlignment="1">
      <alignment horizontal="center" vertical="center"/>
    </xf>
    <xf numFmtId="0" fontId="15" fillId="8" borderId="134" xfId="0" applyFont="1" applyFill="1" applyBorder="1" applyAlignment="1">
      <alignment horizontal="center" vertical="center" wrapText="1"/>
    </xf>
    <xf numFmtId="0" fontId="31" fillId="0" borderId="8" xfId="0" applyFont="1" applyBorder="1" applyAlignment="1">
      <alignment horizontal="center" vertical="center" wrapText="1"/>
    </xf>
    <xf numFmtId="0" fontId="3" fillId="0" borderId="51" xfId="0" applyFont="1" applyBorder="1"/>
    <xf numFmtId="9" fontId="7" fillId="0" borderId="129" xfId="0" applyNumberFormat="1" applyFont="1" applyBorder="1" applyAlignment="1">
      <alignment horizontal="center" vertical="center"/>
    </xf>
    <xf numFmtId="0" fontId="3" fillId="0" borderId="130" xfId="0" applyFont="1" applyBorder="1"/>
    <xf numFmtId="0" fontId="3" fillId="0" borderId="131" xfId="0" applyFont="1" applyBorder="1"/>
    <xf numFmtId="9" fontId="7" fillId="0" borderId="132" xfId="0" applyNumberFormat="1" applyFont="1" applyBorder="1" applyAlignment="1">
      <alignment horizontal="center" vertical="center"/>
    </xf>
    <xf numFmtId="9" fontId="7" fillId="0" borderId="133" xfId="0" applyNumberFormat="1" applyFont="1" applyBorder="1" applyAlignment="1">
      <alignment horizontal="center" vertical="center"/>
    </xf>
    <xf numFmtId="0" fontId="31" fillId="0" borderId="128" xfId="0" applyFont="1" applyBorder="1" applyAlignment="1">
      <alignment horizontal="center" vertical="center" wrapText="1"/>
    </xf>
    <xf numFmtId="0" fontId="29" fillId="14" borderId="75" xfId="0" applyFont="1" applyFill="1" applyBorder="1" applyAlignment="1">
      <alignment horizontal="center" vertical="center" wrapText="1"/>
    </xf>
    <xf numFmtId="0" fontId="29" fillId="14" borderId="78" xfId="0" applyFont="1" applyFill="1" applyBorder="1" applyAlignment="1">
      <alignment horizontal="center" vertical="center" wrapText="1"/>
    </xf>
    <xf numFmtId="0" fontId="29" fillId="10" borderId="82" xfId="0" applyFont="1" applyFill="1" applyBorder="1" applyAlignment="1">
      <alignment horizontal="right" vertical="center" wrapText="1"/>
    </xf>
    <xf numFmtId="0" fontId="29" fillId="10" borderId="136" xfId="0" applyFont="1" applyFill="1" applyBorder="1" applyAlignment="1">
      <alignment horizontal="right" vertical="center" wrapText="1"/>
    </xf>
    <xf numFmtId="0" fontId="29" fillId="10" borderId="85" xfId="0" applyFont="1" applyFill="1" applyBorder="1" applyAlignment="1">
      <alignment horizontal="right" vertical="center" wrapText="1"/>
    </xf>
    <xf numFmtId="0" fontId="29" fillId="10" borderId="78" xfId="0" applyFont="1" applyFill="1" applyBorder="1" applyAlignment="1">
      <alignment horizontal="right" vertical="center" wrapText="1"/>
    </xf>
    <xf numFmtId="0" fontId="29" fillId="10" borderId="137" xfId="0" applyFont="1" applyFill="1" applyBorder="1" applyAlignment="1">
      <alignment horizontal="right" vertical="center" wrapText="1"/>
    </xf>
    <xf numFmtId="0" fontId="29" fillId="21" borderId="82" xfId="0" applyFont="1" applyFill="1" applyBorder="1" applyAlignment="1">
      <alignment horizontal="left" vertical="center" wrapText="1"/>
    </xf>
    <xf numFmtId="0" fontId="29" fillId="21" borderId="136" xfId="0" applyFont="1" applyFill="1" applyBorder="1" applyAlignment="1">
      <alignment horizontal="left" vertical="center" wrapText="1"/>
    </xf>
    <xf numFmtId="0" fontId="29" fillId="21" borderId="83" xfId="0" applyFont="1" applyFill="1" applyBorder="1" applyAlignment="1">
      <alignment horizontal="left" vertical="center" wrapText="1"/>
    </xf>
    <xf numFmtId="0" fontId="29" fillId="21" borderId="84" xfId="0" applyFont="1" applyFill="1" applyBorder="1" applyAlignment="1">
      <alignment horizontal="left" vertical="center" wrapText="1"/>
    </xf>
    <xf numFmtId="0" fontId="29" fillId="21" borderId="138" xfId="0" applyFont="1" applyFill="1" applyBorder="1" applyAlignment="1">
      <alignment horizontal="left" vertical="center" wrapText="1"/>
    </xf>
    <xf numFmtId="0" fontId="29" fillId="21" borderId="85" xfId="0" applyFont="1" applyFill="1" applyBorder="1" applyAlignment="1">
      <alignment horizontal="left" vertical="center" wrapText="1"/>
    </xf>
    <xf numFmtId="0" fontId="29" fillId="21" borderId="78" xfId="0" applyFont="1" applyFill="1" applyBorder="1" applyAlignment="1">
      <alignment horizontal="left" vertical="center" wrapText="1"/>
    </xf>
    <xf numFmtId="0" fontId="29" fillId="21" borderId="137" xfId="0" applyFont="1" applyFill="1" applyBorder="1" applyAlignment="1">
      <alignment horizontal="left" vertical="center" wrapText="1"/>
    </xf>
    <xf numFmtId="0" fontId="59" fillId="14" borderId="75" xfId="3" applyFont="1" applyFill="1" applyBorder="1" applyAlignment="1">
      <alignment horizontal="center" vertical="center" wrapText="1"/>
    </xf>
    <xf numFmtId="0" fontId="59" fillId="14" borderId="233" xfId="3" applyFont="1" applyFill="1" applyBorder="1" applyAlignment="1">
      <alignment horizontal="center" vertical="center" wrapText="1"/>
    </xf>
    <xf numFmtId="0" fontId="59" fillId="14" borderId="78" xfId="3" applyFont="1" applyFill="1" applyBorder="1" applyAlignment="1">
      <alignment horizontal="center" vertical="center" wrapText="1"/>
    </xf>
    <xf numFmtId="0" fontId="59" fillId="14" borderId="235" xfId="3" applyFont="1" applyFill="1" applyBorder="1" applyAlignment="1">
      <alignment horizontal="center" vertical="center" wrapText="1"/>
    </xf>
    <xf numFmtId="11" fontId="55" fillId="9" borderId="115" xfId="3" applyNumberFormat="1" applyFont="1" applyFill="1" applyBorder="1" applyAlignment="1">
      <alignment horizontal="center" vertical="center" wrapText="1"/>
    </xf>
    <xf numFmtId="11" fontId="55" fillId="9" borderId="119" xfId="3" applyNumberFormat="1" applyFont="1" applyFill="1" applyBorder="1" applyAlignment="1">
      <alignment horizontal="center" vertical="center" wrapText="1"/>
    </xf>
    <xf numFmtId="0" fontId="57" fillId="31" borderId="222" xfId="3" applyFont="1" applyFill="1" applyBorder="1" applyAlignment="1">
      <alignment horizontal="center" vertical="center"/>
    </xf>
    <xf numFmtId="0" fontId="57" fillId="31" borderId="226" xfId="3" applyFont="1" applyFill="1" applyBorder="1" applyAlignment="1">
      <alignment horizontal="center" vertical="center"/>
    </xf>
    <xf numFmtId="0" fontId="57" fillId="32" borderId="228" xfId="3" applyFont="1" applyFill="1" applyBorder="1" applyAlignment="1">
      <alignment horizontal="center" vertical="center"/>
    </xf>
    <xf numFmtId="0" fontId="57" fillId="32" borderId="138" xfId="3" applyFont="1" applyFill="1" applyBorder="1" applyAlignment="1">
      <alignment horizontal="center" vertical="center"/>
    </xf>
    <xf numFmtId="0" fontId="57" fillId="33" borderId="226" xfId="3" applyFont="1" applyFill="1" applyBorder="1" applyAlignment="1">
      <alignment horizontal="center" vertical="center"/>
    </xf>
    <xf numFmtId="0" fontId="57" fillId="33" borderId="231" xfId="3" applyFont="1" applyFill="1" applyBorder="1" applyAlignment="1">
      <alignment horizontal="center" vertical="center"/>
    </xf>
    <xf numFmtId="0" fontId="57" fillId="34" borderId="222" xfId="3" applyFont="1" applyFill="1" applyBorder="1" applyAlignment="1">
      <alignment horizontal="center" vertical="center"/>
    </xf>
    <xf numFmtId="0" fontId="57" fillId="34" borderId="226" xfId="3" applyFont="1" applyFill="1" applyBorder="1" applyAlignment="1">
      <alignment horizontal="center" vertical="center"/>
    </xf>
    <xf numFmtId="0" fontId="57" fillId="34" borderId="231" xfId="3" applyFont="1" applyFill="1" applyBorder="1" applyAlignment="1">
      <alignment horizontal="center" vertical="center"/>
    </xf>
    <xf numFmtId="0" fontId="59" fillId="21" borderId="80" xfId="3" applyFont="1" applyFill="1" applyBorder="1" applyAlignment="1">
      <alignment horizontal="center" vertical="center" wrapText="1"/>
    </xf>
    <xf numFmtId="0" fontId="59" fillId="21" borderId="82" xfId="3" applyFont="1" applyFill="1" applyBorder="1" applyAlignment="1">
      <alignment horizontal="center" vertical="center" wrapText="1"/>
    </xf>
    <xf numFmtId="0" fontId="59" fillId="21" borderId="136" xfId="3" applyFont="1" applyFill="1" applyBorder="1" applyAlignment="1">
      <alignment horizontal="center" vertical="center" wrapText="1"/>
    </xf>
    <xf numFmtId="0" fontId="59" fillId="21" borderId="85" xfId="3" applyFont="1" applyFill="1" applyBorder="1" applyAlignment="1">
      <alignment horizontal="center" vertical="center" wrapText="1"/>
    </xf>
    <xf numFmtId="0" fontId="59" fillId="21" borderId="78" xfId="3" applyFont="1" applyFill="1" applyBorder="1" applyAlignment="1">
      <alignment horizontal="center" vertical="center" wrapText="1"/>
    </xf>
    <xf numFmtId="0" fontId="59" fillId="21" borderId="137" xfId="3" applyFont="1" applyFill="1" applyBorder="1" applyAlignment="1">
      <alignment horizontal="center" vertical="center" wrapText="1"/>
    </xf>
    <xf numFmtId="0" fontId="60" fillId="0" borderId="67" xfId="3" applyFont="1" applyBorder="1" applyAlignment="1">
      <alignment horizontal="center" vertical="center"/>
    </xf>
    <xf numFmtId="0" fontId="60" fillId="0" borderId="57" xfId="3" applyFont="1" applyBorder="1" applyAlignment="1">
      <alignment horizontal="center" vertical="center"/>
    </xf>
    <xf numFmtId="0" fontId="61" fillId="0" borderId="67" xfId="3" applyFont="1" applyBorder="1" applyAlignment="1">
      <alignment horizontal="center" vertical="center"/>
    </xf>
    <xf numFmtId="0" fontId="61" fillId="0" borderId="57" xfId="3" applyFont="1" applyBorder="1" applyAlignment="1">
      <alignment horizontal="center" vertical="center"/>
    </xf>
    <xf numFmtId="0" fontId="62" fillId="8" borderId="84" xfId="3" applyFont="1" applyFill="1" applyBorder="1" applyAlignment="1">
      <alignment horizontal="center" vertical="center" wrapText="1"/>
    </xf>
    <xf numFmtId="0" fontId="60" fillId="0" borderId="234" xfId="3" applyFont="1" applyBorder="1" applyAlignment="1">
      <alignment horizontal="center" vertical="center"/>
    </xf>
    <xf numFmtId="0" fontId="60" fillId="0" borderId="236" xfId="3" applyFont="1" applyBorder="1" applyAlignment="1">
      <alignment horizontal="center" vertical="center"/>
    </xf>
    <xf numFmtId="0" fontId="59" fillId="10" borderId="80" xfId="3" applyFont="1" applyFill="1" applyBorder="1" applyAlignment="1">
      <alignment horizontal="center" vertical="center" wrapText="1"/>
    </xf>
    <xf numFmtId="0" fontId="59" fillId="10" borderId="82" xfId="3" applyFont="1" applyFill="1" applyBorder="1" applyAlignment="1">
      <alignment horizontal="center" vertical="center" wrapText="1"/>
    </xf>
    <xf numFmtId="0" fontId="59" fillId="10" borderId="136" xfId="3" applyFont="1" applyFill="1" applyBorder="1" applyAlignment="1">
      <alignment horizontal="center" vertical="center" wrapText="1"/>
    </xf>
    <xf numFmtId="0" fontId="59" fillId="10" borderId="85" xfId="3" applyFont="1" applyFill="1" applyBorder="1" applyAlignment="1">
      <alignment horizontal="center" vertical="center" wrapText="1"/>
    </xf>
    <xf numFmtId="0" fontId="59" fillId="10" borderId="78" xfId="3" applyFont="1" applyFill="1" applyBorder="1" applyAlignment="1">
      <alignment horizontal="center" vertical="center" wrapText="1"/>
    </xf>
    <xf numFmtId="0" fontId="59" fillId="10" borderId="137" xfId="3" applyFont="1" applyFill="1" applyBorder="1" applyAlignment="1">
      <alignment horizontal="center" vertical="center" wrapText="1"/>
    </xf>
    <xf numFmtId="0" fontId="60" fillId="0" borderId="60" xfId="3" applyFont="1" applyBorder="1" applyAlignment="1">
      <alignment horizontal="center" vertical="center"/>
    </xf>
    <xf numFmtId="0" fontId="60" fillId="0" borderId="93" xfId="3" applyFont="1" applyBorder="1" applyAlignment="1">
      <alignment horizontal="center" vertical="center"/>
    </xf>
    <xf numFmtId="0" fontId="63" fillId="0" borderId="11" xfId="3" applyFont="1" applyBorder="1" applyAlignment="1">
      <alignment horizontal="center" vertical="center"/>
    </xf>
    <xf numFmtId="0" fontId="63" fillId="0" borderId="16" xfId="3" applyFont="1" applyBorder="1" applyAlignment="1">
      <alignment horizontal="center" vertical="center"/>
    </xf>
    <xf numFmtId="10" fontId="7" fillId="0" borderId="154" xfId="3" applyNumberFormat="1" applyFont="1" applyBorder="1" applyAlignment="1">
      <alignment horizontal="center" vertical="center"/>
    </xf>
    <xf numFmtId="10" fontId="7" fillId="0" borderId="142" xfId="3" applyNumberFormat="1" applyFont="1" applyBorder="1" applyAlignment="1">
      <alignment horizontal="center" vertical="center"/>
    </xf>
    <xf numFmtId="0" fontId="64" fillId="0" borderId="154" xfId="3" applyFont="1" applyBorder="1" applyAlignment="1">
      <alignment horizontal="center" vertical="center"/>
    </xf>
    <xf numFmtId="0" fontId="64" fillId="0" borderId="143" xfId="3" applyFont="1" applyBorder="1" applyAlignment="1">
      <alignment horizontal="center" vertical="center"/>
    </xf>
    <xf numFmtId="0" fontId="64" fillId="0" borderId="142" xfId="3" applyFont="1" applyBorder="1" applyAlignment="1">
      <alignment horizontal="center" vertical="center"/>
    </xf>
    <xf numFmtId="9" fontId="65" fillId="0" borderId="154" xfId="4" applyFont="1" applyBorder="1" applyAlignment="1">
      <alignment horizontal="center" vertical="center"/>
    </xf>
    <xf numFmtId="9" fontId="65" fillId="0" borderId="143" xfId="4" applyFont="1" applyBorder="1" applyAlignment="1">
      <alignment horizontal="center" vertical="center"/>
    </xf>
    <xf numFmtId="9" fontId="65" fillId="0" borderId="142" xfId="4" applyFont="1" applyBorder="1" applyAlignment="1">
      <alignment horizontal="center" vertical="center"/>
    </xf>
    <xf numFmtId="0" fontId="18" fillId="0" borderId="116" xfId="3" applyFont="1" applyBorder="1" applyAlignment="1">
      <alignment horizontal="center" vertical="center" wrapText="1"/>
    </xf>
    <xf numFmtId="0" fontId="18" fillId="0" borderId="121" xfId="3" applyFont="1" applyBorder="1" applyAlignment="1">
      <alignment horizontal="center" vertical="center" wrapText="1"/>
    </xf>
    <xf numFmtId="9" fontId="66" fillId="0" borderId="116" xfId="3" applyNumberFormat="1" applyFont="1" applyBorder="1" applyAlignment="1">
      <alignment horizontal="center" vertical="center"/>
    </xf>
    <xf numFmtId="9" fontId="66" fillId="0" borderId="121" xfId="3" applyNumberFormat="1" applyFont="1" applyBorder="1" applyAlignment="1">
      <alignment horizontal="center" vertical="center"/>
    </xf>
    <xf numFmtId="0" fontId="67" fillId="38" borderId="154" xfId="3" applyFont="1" applyFill="1" applyBorder="1" applyAlignment="1">
      <alignment horizontal="center" vertical="center"/>
    </xf>
    <xf numFmtId="0" fontId="67" fillId="38" borderId="143" xfId="3" applyFont="1" applyFill="1" applyBorder="1" applyAlignment="1">
      <alignment horizontal="center" vertical="center"/>
    </xf>
    <xf numFmtId="0" fontId="67" fillId="38" borderId="142" xfId="3" applyFont="1" applyFill="1" applyBorder="1" applyAlignment="1">
      <alignment horizontal="center" vertical="center"/>
    </xf>
    <xf numFmtId="0" fontId="16" fillId="21" borderId="237" xfId="3" applyFont="1" applyFill="1" applyBorder="1" applyAlignment="1">
      <alignment horizontal="center" vertical="center"/>
    </xf>
    <xf numFmtId="0" fontId="16" fillId="21" borderId="238" xfId="3" applyFont="1" applyFill="1" applyBorder="1" applyAlignment="1">
      <alignment horizontal="center" vertical="center"/>
    </xf>
    <xf numFmtId="0" fontId="1" fillId="0" borderId="140" xfId="3" applyFont="1" applyBorder="1" applyAlignment="1">
      <alignment horizontal="center" vertical="center"/>
    </xf>
    <xf numFmtId="0" fontId="1" fillId="0" borderId="101" xfId="3" applyFont="1" applyBorder="1" applyAlignment="1">
      <alignment horizontal="center" vertical="center"/>
    </xf>
    <xf numFmtId="0" fontId="60" fillId="0" borderId="246" xfId="3" applyFont="1" applyBorder="1" applyAlignment="1">
      <alignment horizontal="center" vertical="center"/>
    </xf>
    <xf numFmtId="0" fontId="60" fillId="0" borderId="247" xfId="3" applyFont="1" applyBorder="1" applyAlignment="1">
      <alignment horizontal="center" vertical="center"/>
    </xf>
    <xf numFmtId="0" fontId="70" fillId="0" borderId="91" xfId="3" applyFont="1" applyBorder="1" applyAlignment="1">
      <alignment horizontal="center" vertical="center"/>
    </xf>
    <xf numFmtId="0" fontId="70" fillId="0" borderId="135" xfId="3" applyFont="1" applyBorder="1" applyAlignment="1">
      <alignment horizontal="center" vertical="center"/>
    </xf>
    <xf numFmtId="0" fontId="70" fillId="0" borderId="164" xfId="3" applyFont="1" applyBorder="1" applyAlignment="1">
      <alignment horizontal="center" vertical="center"/>
    </xf>
    <xf numFmtId="9" fontId="65" fillId="0" borderId="237" xfId="4" applyFont="1" applyBorder="1" applyAlignment="1">
      <alignment horizontal="center" vertical="center"/>
    </xf>
    <xf numFmtId="9" fontId="65" fillId="0" borderId="208" xfId="4" applyFont="1" applyBorder="1" applyAlignment="1">
      <alignment horizontal="center" vertical="center"/>
    </xf>
    <xf numFmtId="9" fontId="65" fillId="0" borderId="119" xfId="4" applyFont="1" applyBorder="1" applyAlignment="1">
      <alignment horizontal="center" vertical="center"/>
    </xf>
    <xf numFmtId="0" fontId="62" fillId="8" borderId="115" xfId="3" applyFont="1" applyFill="1" applyBorder="1" applyAlignment="1">
      <alignment horizontal="center" vertical="center" wrapText="1"/>
    </xf>
    <xf numFmtId="0" fontId="59" fillId="14" borderId="84" xfId="3" applyFont="1" applyFill="1" applyBorder="1" applyAlignment="1">
      <alignment horizontal="center" vertical="center" wrapText="1"/>
    </xf>
    <xf numFmtId="0" fontId="59" fillId="14" borderId="239" xfId="3" applyFont="1" applyFill="1" applyBorder="1" applyAlignment="1">
      <alignment horizontal="center" vertical="center" wrapText="1"/>
    </xf>
    <xf numFmtId="0" fontId="59" fillId="21" borderId="83" xfId="3" applyFont="1" applyFill="1" applyBorder="1" applyAlignment="1">
      <alignment horizontal="center" vertical="center" wrapText="1"/>
    </xf>
    <xf numFmtId="0" fontId="59" fillId="21" borderId="84" xfId="3" applyFont="1" applyFill="1" applyBorder="1" applyAlignment="1">
      <alignment horizontal="center" vertical="center" wrapText="1"/>
    </xf>
    <xf numFmtId="0" fontId="59" fillId="21" borderId="239" xfId="3" applyFont="1" applyFill="1" applyBorder="1" applyAlignment="1">
      <alignment horizontal="center" vertical="center" wrapText="1"/>
    </xf>
    <xf numFmtId="0" fontId="59" fillId="10" borderId="83" xfId="3" applyFont="1" applyFill="1" applyBorder="1" applyAlignment="1">
      <alignment horizontal="center" vertical="center" wrapText="1"/>
    </xf>
    <xf numFmtId="0" fontId="59" fillId="10" borderId="84" xfId="3" applyFont="1" applyFill="1" applyBorder="1" applyAlignment="1">
      <alignment horizontal="center" vertical="center" wrapText="1"/>
    </xf>
    <xf numFmtId="0" fontId="60" fillId="0" borderId="64" xfId="3" applyFont="1" applyBorder="1" applyAlignment="1">
      <alignment horizontal="center" vertical="center"/>
    </xf>
    <xf numFmtId="0" fontId="60" fillId="0" borderId="79" xfId="3" applyFont="1" applyBorder="1" applyAlignment="1">
      <alignment horizontal="center" vertical="center"/>
    </xf>
    <xf numFmtId="0" fontId="60" fillId="0" borderId="240" xfId="3" applyFont="1" applyBorder="1" applyAlignment="1">
      <alignment horizontal="center" vertical="center"/>
    </xf>
    <xf numFmtId="0" fontId="61" fillId="0" borderId="170" xfId="3" applyFont="1" applyBorder="1" applyAlignment="1">
      <alignment horizontal="center" vertical="center"/>
    </xf>
    <xf numFmtId="0" fontId="61" fillId="0" borderId="139" xfId="3" applyFont="1" applyBorder="1" applyAlignment="1">
      <alignment horizontal="center" vertical="center"/>
    </xf>
    <xf numFmtId="0" fontId="61" fillId="0" borderId="101" xfId="3" applyFont="1" applyBorder="1" applyAlignment="1">
      <alignment horizontal="center" vertical="center"/>
    </xf>
    <xf numFmtId="0" fontId="60" fillId="0" borderId="241" xfId="3" applyFont="1" applyBorder="1" applyAlignment="1">
      <alignment horizontal="center" vertical="center"/>
    </xf>
    <xf numFmtId="0" fontId="69" fillId="0" borderId="154" xfId="3" applyFont="1" applyFill="1" applyBorder="1" applyAlignment="1">
      <alignment horizontal="center" vertical="center" wrapText="1"/>
    </xf>
    <xf numFmtId="0" fontId="69" fillId="0" borderId="142" xfId="3" applyFont="1" applyFill="1" applyBorder="1" applyAlignment="1">
      <alignment horizontal="center" vertical="center" wrapText="1"/>
    </xf>
    <xf numFmtId="9" fontId="7" fillId="0" borderId="154" xfId="4" applyFont="1" applyBorder="1" applyAlignment="1">
      <alignment horizontal="center" vertical="center"/>
    </xf>
    <xf numFmtId="9" fontId="7" fillId="0" borderId="142" xfId="4" applyFont="1" applyBorder="1" applyAlignment="1">
      <alignment horizontal="center" vertical="center"/>
    </xf>
    <xf numFmtId="11" fontId="55" fillId="35" borderId="115" xfId="3" applyNumberFormat="1" applyFont="1" applyFill="1" applyBorder="1" applyAlignment="1">
      <alignment horizontal="center" vertical="center" wrapText="1"/>
    </xf>
    <xf numFmtId="11" fontId="55" fillId="35" borderId="119" xfId="3" applyNumberFormat="1" applyFont="1" applyFill="1" applyBorder="1" applyAlignment="1">
      <alignment horizontal="center" vertical="center" wrapText="1"/>
    </xf>
    <xf numFmtId="0" fontId="19" fillId="0" borderId="1" xfId="0" applyFont="1" applyBorder="1" applyAlignment="1">
      <alignment horizontal="center" vertical="top" wrapText="1"/>
    </xf>
    <xf numFmtId="0" fontId="0" fillId="2" borderId="53" xfId="0" applyFont="1" applyFill="1" applyBorder="1" applyAlignment="1">
      <alignment horizontal="center"/>
    </xf>
    <xf numFmtId="0" fontId="3" fillId="0" borderId="61" xfId="0" applyFont="1" applyBorder="1"/>
    <xf numFmtId="0" fontId="20" fillId="11" borderId="55" xfId="0" applyFont="1" applyFill="1" applyBorder="1" applyAlignment="1">
      <alignment horizontal="center" vertical="center"/>
    </xf>
    <xf numFmtId="0" fontId="20" fillId="11" borderId="58" xfId="0" applyFont="1" applyFill="1" applyBorder="1" applyAlignment="1">
      <alignment horizontal="center" vertical="center"/>
    </xf>
    <xf numFmtId="0" fontId="20" fillId="11" borderId="89" xfId="0" applyFont="1" applyFill="1" applyBorder="1" applyAlignment="1">
      <alignment horizontal="center" vertical="center"/>
    </xf>
    <xf numFmtId="0" fontId="20" fillId="12" borderId="58" xfId="0" applyFont="1" applyFill="1" applyBorder="1" applyAlignment="1">
      <alignment horizontal="center" vertical="center"/>
    </xf>
    <xf numFmtId="0" fontId="20" fillId="12" borderId="32" xfId="0" applyFont="1" applyFill="1" applyBorder="1" applyAlignment="1">
      <alignment horizontal="center" vertical="center"/>
    </xf>
    <xf numFmtId="0" fontId="20" fillId="19" borderId="55" xfId="0" applyFont="1" applyFill="1" applyBorder="1" applyAlignment="1">
      <alignment horizontal="center" vertical="center"/>
    </xf>
    <xf numFmtId="0" fontId="20" fillId="19" borderId="58" xfId="0" applyFont="1" applyFill="1" applyBorder="1" applyAlignment="1">
      <alignment horizontal="center" vertical="center"/>
    </xf>
    <xf numFmtId="0" fontId="20" fillId="17" borderId="55" xfId="0" applyFont="1" applyFill="1" applyBorder="1" applyAlignment="1">
      <alignment horizontal="center" vertical="center"/>
    </xf>
    <xf numFmtId="0" fontId="3" fillId="0" borderId="56" xfId="0" applyFont="1" applyBorder="1"/>
    <xf numFmtId="0" fontId="3" fillId="0" borderId="58" xfId="0" applyFont="1" applyBorder="1"/>
    <xf numFmtId="0" fontId="20" fillId="13" borderId="55" xfId="0" applyFont="1" applyFill="1" applyBorder="1" applyAlignment="1">
      <alignment horizontal="center" vertical="center"/>
    </xf>
    <xf numFmtId="0" fontId="20" fillId="13" borderId="58" xfId="0" applyFont="1" applyFill="1" applyBorder="1" applyAlignment="1">
      <alignment horizontal="center" vertical="center"/>
    </xf>
    <xf numFmtId="0" fontId="20" fillId="14" borderId="55" xfId="0" applyFont="1" applyFill="1" applyBorder="1" applyAlignment="1">
      <alignment horizontal="center" vertical="center"/>
    </xf>
    <xf numFmtId="0" fontId="20" fillId="14" borderId="58" xfId="0" applyFont="1" applyFill="1" applyBorder="1" applyAlignment="1">
      <alignment horizontal="center" vertical="center"/>
    </xf>
    <xf numFmtId="0" fontId="20" fillId="14" borderId="89" xfId="0" applyFont="1" applyFill="1" applyBorder="1" applyAlignment="1">
      <alignment horizontal="center" vertical="center"/>
    </xf>
    <xf numFmtId="0" fontId="20" fillId="15" borderId="91" xfId="0" applyFont="1" applyFill="1" applyBorder="1" applyAlignment="1">
      <alignment horizontal="center" vertical="center"/>
    </xf>
    <xf numFmtId="0" fontId="20" fillId="15" borderId="92" xfId="0" applyFont="1" applyFill="1" applyBorder="1" applyAlignment="1">
      <alignment horizontal="center" vertical="center"/>
    </xf>
    <xf numFmtId="0" fontId="20" fillId="18" borderId="55" xfId="0" applyFont="1" applyFill="1" applyBorder="1" applyAlignment="1">
      <alignment horizontal="center" vertical="center"/>
    </xf>
    <xf numFmtId="0" fontId="20" fillId="18" borderId="58" xfId="0" applyFont="1" applyFill="1" applyBorder="1" applyAlignment="1">
      <alignment horizontal="center" vertical="center"/>
    </xf>
    <xf numFmtId="0" fontId="40" fillId="0" borderId="0" xfId="0" applyFont="1" applyAlignment="1">
      <alignment horizontal="center" vertical="center" wrapText="1"/>
    </xf>
  </cellXfs>
  <cellStyles count="5">
    <cellStyle name="Normal" xfId="0" builtinId="0"/>
    <cellStyle name="Normal 2" xfId="2" xr:uid="{A86302D2-5BFD-4012-B42E-F5A5075B0CA9}"/>
    <cellStyle name="Normal 3" xfId="3" xr:uid="{CEF4AD98-3E35-4F64-8219-CE9BC02E726B}"/>
    <cellStyle name="Pourcentage 2" xfId="4" xr:uid="{95DAA25B-8D32-4A22-BC14-7F85E8E45E1A}"/>
    <cellStyle name="Satisfaisant" xfId="1" builtinId="26"/>
  </cellStyles>
  <dxfs count="4">
    <dxf>
      <fill>
        <patternFill patternType="solid">
          <fgColor rgb="FFB7E1CD"/>
          <bgColor rgb="FFB7E1CD"/>
        </patternFill>
      </fill>
    </dxf>
    <dxf>
      <fill>
        <patternFill patternType="solid">
          <fgColor rgb="FFB7E1CD"/>
          <bgColor rgb="FFB7E1CD"/>
        </patternFill>
      </fill>
    </dxf>
    <dxf>
      <fill>
        <patternFill patternType="solid">
          <fgColor rgb="FFB7E1CD"/>
          <bgColor rgb="FFB7E1CD"/>
        </patternFill>
      </fill>
    </dxf>
    <dxf>
      <fill>
        <patternFill patternType="solid">
          <fgColor rgb="FFB7E1CD"/>
          <bgColor rgb="FFB7E1CD"/>
        </patternFill>
      </fill>
    </dxf>
  </dxfs>
  <tableStyles count="0" defaultTableStyle="TableStyleMedium2" defaultPivotStyle="PivotStyleLight16"/>
  <colors>
    <mruColors>
      <color rgb="FF898989"/>
      <color rgb="FFFCBABC"/>
      <color rgb="FF2F5597"/>
      <color rgb="FFDEEBF7"/>
      <color rgb="FFF8696B"/>
      <color rgb="FF63BE7B"/>
      <color rgb="FFFCFCFF"/>
      <color rgb="FFBD5A2D"/>
      <color rgb="FF761010"/>
      <color rgb="FF24624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externalLink" Target="externalLinks/externalLink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charts/_rels/chart13.xml.rels><?xml version="1.0" encoding="UTF-8" standalone="yes"?>
<Relationships xmlns="http://schemas.openxmlformats.org/package/2006/relationships"><Relationship Id="rId1" Type="http://schemas.openxmlformats.org/officeDocument/2006/relationships/chartUserShapes" Target="../drawings/drawing7.xml"/></Relationships>
</file>

<file path=xl/charts/_rels/chart20.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1.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22.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1"/>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lineChart>
        <c:grouping val="standard"/>
        <c:varyColors val="0"/>
        <c:ser>
          <c:idx val="0"/>
          <c:order val="0"/>
          <c:spPr>
            <a:ln w="19050" cmpd="sng">
              <a:solidFill>
                <a:srgbClr val="C0504D"/>
              </a:solidFill>
            </a:ln>
          </c:spPr>
          <c:marker>
            <c:symbol val="none"/>
          </c:marker>
          <c:val>
            <c:numRef>
              <c:f>'Learning Curve'!$AZ$4:$AZ$9</c:f>
              <c:numCache>
                <c:formatCode>General</c:formatCode>
                <c:ptCount val="6"/>
                <c:pt idx="0">
                  <c:v>22</c:v>
                </c:pt>
                <c:pt idx="1">
                  <c:v>6</c:v>
                </c:pt>
                <c:pt idx="2">
                  <c:v>10</c:v>
                </c:pt>
                <c:pt idx="3">
                  <c:v>3</c:v>
                </c:pt>
                <c:pt idx="4">
                  <c:v>5</c:v>
                </c:pt>
                <c:pt idx="5">
                  <c:v>4</c:v>
                </c:pt>
              </c:numCache>
            </c:numRef>
          </c:val>
          <c:smooth val="0"/>
          <c:extLst>
            <c:ext xmlns:c16="http://schemas.microsoft.com/office/drawing/2014/chart" uri="{C3380CC4-5D6E-409C-BE32-E72D297353CC}">
              <c16:uniqueId val="{00000000-1D60-43BC-A021-00B2ECBDA017}"/>
            </c:ext>
          </c:extLst>
        </c:ser>
        <c:dLbls>
          <c:showLegendKey val="0"/>
          <c:showVal val="0"/>
          <c:showCatName val="0"/>
          <c:showSerName val="0"/>
          <c:showPercent val="0"/>
          <c:showBubbleSize val="0"/>
        </c:dLbls>
        <c:smooth val="0"/>
        <c:axId val="1298067188"/>
        <c:axId val="1607430243"/>
      </c:lineChart>
      <c:catAx>
        <c:axId val="1298067188"/>
        <c:scaling>
          <c:orientation val="minMax"/>
        </c:scaling>
        <c:delete val="0"/>
        <c:axPos val="b"/>
        <c:title>
          <c:tx>
            <c:rich>
              <a:bodyPr/>
              <a:lstStyle/>
              <a:p>
                <a:pPr lvl="0">
                  <a:defRPr b="1" i="0"/>
                </a:pPr>
                <a:r>
                  <a:rPr lang="fr-FR"/>
                  <a:t>Zones analysées</a:t>
                </a:r>
              </a:p>
            </c:rich>
          </c:tx>
          <c:overlay val="0"/>
        </c:title>
        <c:majorTickMark val="cross"/>
        <c:minorTickMark val="cross"/>
        <c:tickLblPos val="nextTo"/>
        <c:txPr>
          <a:bodyPr/>
          <a:lstStyle/>
          <a:p>
            <a:pPr lvl="0">
              <a:defRPr b="0"/>
            </a:pPr>
            <a:endParaRPr lang="fr-FR"/>
          </a:p>
        </c:txPr>
        <c:crossAx val="1607430243"/>
        <c:crosses val="autoZero"/>
        <c:auto val="1"/>
        <c:lblAlgn val="ctr"/>
        <c:lblOffset val="100"/>
        <c:noMultiLvlLbl val="1"/>
      </c:catAx>
      <c:valAx>
        <c:axId val="1607430243"/>
        <c:scaling>
          <c:orientation val="minMax"/>
        </c:scaling>
        <c:delete val="0"/>
        <c:axPos val="l"/>
        <c:majorGridlines>
          <c:spPr>
            <a:ln>
              <a:solidFill>
                <a:srgbClr val="B7B7B7"/>
              </a:solidFill>
            </a:ln>
          </c:spPr>
        </c:majorGridlines>
        <c:title>
          <c:tx>
            <c:rich>
              <a:bodyPr/>
              <a:lstStyle/>
              <a:p>
                <a:pPr lvl="0">
                  <a:defRPr b="1" i="0"/>
                </a:pPr>
                <a:r>
                  <a:rPr lang="fr-FR"/>
                  <a:t>Valeurs</a:t>
                </a:r>
              </a:p>
            </c:rich>
          </c:tx>
          <c:overlay val="0"/>
        </c:title>
        <c:numFmt formatCode="General" sourceLinked="1"/>
        <c:majorTickMark val="cross"/>
        <c:minorTickMark val="cross"/>
        <c:tickLblPos val="nextTo"/>
        <c:spPr>
          <a:ln w="47625">
            <a:noFill/>
          </a:ln>
        </c:spPr>
        <c:txPr>
          <a:bodyPr/>
          <a:lstStyle/>
          <a:p>
            <a:pPr lvl="0">
              <a:defRPr b="0"/>
            </a:pPr>
            <a:endParaRPr lang="fr-FR"/>
          </a:p>
        </c:txPr>
        <c:crossAx val="1298067188"/>
        <c:crosses val="autoZero"/>
        <c:crossBetween val="between"/>
      </c:valAx>
      <c:spPr>
        <a:solidFill>
          <a:srgbClr val="E6B9B8"/>
        </a:solidFill>
      </c:spPr>
    </c:plotArea>
    <c:legend>
      <c:legendPos val="r"/>
      <c:overlay val="0"/>
    </c:legend>
    <c:plotVisOnly val="1"/>
    <c:dispBlanksAs val="zero"/>
    <c:showDLblsOverMax val="1"/>
  </c:chart>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1"/>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lvl="0">
              <a:defRPr b="1" i="0"/>
            </a:pPr>
            <a:r>
              <a:rPr lang="fr-FR"/>
              <a:t>Game Section A --&gt; X Pacing</a:t>
            </a:r>
          </a:p>
        </c:rich>
      </c:tx>
      <c:overlay val="0"/>
    </c:title>
    <c:autoTitleDeleted val="0"/>
    <c:plotArea>
      <c:layout/>
      <c:lineChart>
        <c:grouping val="standard"/>
        <c:varyColors val="0"/>
        <c:ser>
          <c:idx val="0"/>
          <c:order val="0"/>
          <c:spPr>
            <a:ln w="19050" cmpd="sng">
              <a:solidFill>
                <a:srgbClr val="C0504D"/>
              </a:solidFill>
            </a:ln>
          </c:spPr>
          <c:marker>
            <c:symbol val="none"/>
          </c:marker>
          <c:val>
            <c:numRef>
              <c:f>'Tableau RLD (N. Sanity Beach)'!$D$28:$M$28</c:f>
              <c:numCache>
                <c:formatCode>General</c:formatCode>
                <c:ptCount val="10"/>
                <c:pt idx="0">
                  <c:v>16.8</c:v>
                </c:pt>
                <c:pt idx="1">
                  <c:v>36</c:v>
                </c:pt>
                <c:pt idx="2">
                  <c:v>16.363636363636363</c:v>
                </c:pt>
                <c:pt idx="3">
                  <c:v>96</c:v>
                </c:pt>
                <c:pt idx="4">
                  <c:v>64.444444444444443</c:v>
                </c:pt>
                <c:pt idx="5">
                  <c:v>55</c:v>
                </c:pt>
                <c:pt idx="6">
                  <c:v>128.57142857142856</c:v>
                </c:pt>
                <c:pt idx="7">
                  <c:v>22.5</c:v>
                </c:pt>
                <c:pt idx="8">
                  <c:v>47.368421052631582</c:v>
                </c:pt>
                <c:pt idx="9">
                  <c:v>30</c:v>
                </c:pt>
              </c:numCache>
            </c:numRef>
          </c:val>
          <c:smooth val="0"/>
          <c:extLst>
            <c:ext xmlns:c16="http://schemas.microsoft.com/office/drawing/2014/chart" uri="{C3380CC4-5D6E-409C-BE32-E72D297353CC}">
              <c16:uniqueId val="{00000000-5449-41AC-9131-EFD802872558}"/>
            </c:ext>
          </c:extLst>
        </c:ser>
        <c:dLbls>
          <c:showLegendKey val="0"/>
          <c:showVal val="0"/>
          <c:showCatName val="0"/>
          <c:showSerName val="0"/>
          <c:showPercent val="0"/>
          <c:showBubbleSize val="0"/>
        </c:dLbls>
        <c:smooth val="0"/>
        <c:axId val="397959485"/>
        <c:axId val="2059880098"/>
      </c:lineChart>
      <c:catAx>
        <c:axId val="397959485"/>
        <c:scaling>
          <c:orientation val="minMax"/>
        </c:scaling>
        <c:delete val="0"/>
        <c:axPos val="b"/>
        <c:title>
          <c:tx>
            <c:rich>
              <a:bodyPr/>
              <a:lstStyle/>
              <a:p>
                <a:pPr lvl="0">
                  <a:defRPr b="1" i="0"/>
                </a:pPr>
                <a:r>
                  <a:rPr lang="fr-FR"/>
                  <a:t>Zones analysées</a:t>
                </a:r>
              </a:p>
            </c:rich>
          </c:tx>
          <c:overlay val="0"/>
        </c:title>
        <c:majorTickMark val="cross"/>
        <c:minorTickMark val="cross"/>
        <c:tickLblPos val="nextTo"/>
        <c:txPr>
          <a:bodyPr/>
          <a:lstStyle/>
          <a:p>
            <a:pPr lvl="0">
              <a:defRPr b="0"/>
            </a:pPr>
            <a:endParaRPr lang="fr-FR"/>
          </a:p>
        </c:txPr>
        <c:crossAx val="2059880098"/>
        <c:crosses val="autoZero"/>
        <c:auto val="1"/>
        <c:lblAlgn val="ctr"/>
        <c:lblOffset val="100"/>
        <c:noMultiLvlLbl val="1"/>
      </c:catAx>
      <c:valAx>
        <c:axId val="2059880098"/>
        <c:scaling>
          <c:orientation val="minMax"/>
        </c:scaling>
        <c:delete val="0"/>
        <c:axPos val="l"/>
        <c:majorGridlines>
          <c:spPr>
            <a:ln>
              <a:solidFill>
                <a:srgbClr val="B7B7B7"/>
              </a:solidFill>
            </a:ln>
          </c:spPr>
        </c:majorGridlines>
        <c:title>
          <c:tx>
            <c:rich>
              <a:bodyPr/>
              <a:lstStyle/>
              <a:p>
                <a:pPr lvl="0">
                  <a:defRPr b="1" i="0"/>
                </a:pPr>
                <a:r>
                  <a:rPr lang="fr-FR"/>
                  <a:t>Valeurs</a:t>
                </a:r>
              </a:p>
            </c:rich>
          </c:tx>
          <c:overlay val="0"/>
        </c:title>
        <c:numFmt formatCode="General" sourceLinked="1"/>
        <c:majorTickMark val="cross"/>
        <c:minorTickMark val="cross"/>
        <c:tickLblPos val="nextTo"/>
        <c:spPr>
          <a:ln w="47625">
            <a:noFill/>
          </a:ln>
        </c:spPr>
        <c:txPr>
          <a:bodyPr/>
          <a:lstStyle/>
          <a:p>
            <a:pPr lvl="0">
              <a:defRPr b="0"/>
            </a:pPr>
            <a:endParaRPr lang="fr-FR"/>
          </a:p>
        </c:txPr>
        <c:crossAx val="397959485"/>
        <c:crosses val="autoZero"/>
        <c:crossBetween val="between"/>
      </c:valAx>
      <c:spPr>
        <a:solidFill>
          <a:srgbClr val="E6B9B8"/>
        </a:solidFill>
      </c:spPr>
    </c:plotArea>
    <c:legend>
      <c:legendPos val="r"/>
      <c:overlay val="0"/>
    </c:legend>
    <c:plotVisOnly val="1"/>
    <c:dispBlanksAs val="zero"/>
    <c:showDLblsOverMax val="1"/>
  </c:chart>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1"/>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lvl="0">
              <a:defRPr b="1" i="0"/>
            </a:pPr>
            <a:r>
              <a:rPr lang="fr-FR"/>
              <a:t>Game Section A --&gt; X Difficulty</a:t>
            </a:r>
          </a:p>
        </c:rich>
      </c:tx>
      <c:overlay val="0"/>
    </c:title>
    <c:autoTitleDeleted val="0"/>
    <c:plotArea>
      <c:layout/>
      <c:lineChart>
        <c:grouping val="standard"/>
        <c:varyColors val="0"/>
        <c:ser>
          <c:idx val="0"/>
          <c:order val="0"/>
          <c:spPr>
            <a:ln w="19050" cmpd="sng">
              <a:solidFill>
                <a:srgbClr val="C0504D"/>
              </a:solidFill>
            </a:ln>
          </c:spPr>
          <c:marker>
            <c:symbol val="none"/>
          </c:marker>
          <c:val>
            <c:numRef>
              <c:f>'Tableau RLD (N. Sanity Beach)'!$D$25:$M$25</c:f>
              <c:numCache>
                <c:formatCode>General</c:formatCode>
                <c:ptCount val="10"/>
                <c:pt idx="0">
                  <c:v>2</c:v>
                </c:pt>
                <c:pt idx="1">
                  <c:v>1.2100000000000002</c:v>
                </c:pt>
                <c:pt idx="2">
                  <c:v>1.54</c:v>
                </c:pt>
                <c:pt idx="3">
                  <c:v>3.08</c:v>
                </c:pt>
                <c:pt idx="4">
                  <c:v>7.59</c:v>
                </c:pt>
                <c:pt idx="5">
                  <c:v>5.98</c:v>
                </c:pt>
                <c:pt idx="6">
                  <c:v>1.4000000000000001</c:v>
                </c:pt>
                <c:pt idx="7">
                  <c:v>1.54</c:v>
                </c:pt>
                <c:pt idx="8">
                  <c:v>1.9500000000000002</c:v>
                </c:pt>
                <c:pt idx="9">
                  <c:v>0.35000000000000003</c:v>
                </c:pt>
              </c:numCache>
            </c:numRef>
          </c:val>
          <c:smooth val="0"/>
          <c:extLst>
            <c:ext xmlns:c16="http://schemas.microsoft.com/office/drawing/2014/chart" uri="{C3380CC4-5D6E-409C-BE32-E72D297353CC}">
              <c16:uniqueId val="{00000000-BDD8-4BDD-8031-37E8EEE1AD61}"/>
            </c:ext>
          </c:extLst>
        </c:ser>
        <c:dLbls>
          <c:showLegendKey val="0"/>
          <c:showVal val="0"/>
          <c:showCatName val="0"/>
          <c:showSerName val="0"/>
          <c:showPercent val="0"/>
          <c:showBubbleSize val="0"/>
        </c:dLbls>
        <c:smooth val="0"/>
        <c:axId val="1263963758"/>
        <c:axId val="1740065797"/>
      </c:lineChart>
      <c:catAx>
        <c:axId val="1263963758"/>
        <c:scaling>
          <c:orientation val="minMax"/>
        </c:scaling>
        <c:delete val="0"/>
        <c:axPos val="b"/>
        <c:title>
          <c:tx>
            <c:rich>
              <a:bodyPr/>
              <a:lstStyle/>
              <a:p>
                <a:pPr lvl="0">
                  <a:defRPr b="1" i="0"/>
                </a:pPr>
                <a:r>
                  <a:rPr lang="fr-FR"/>
                  <a:t>Zones analysées</a:t>
                </a:r>
              </a:p>
            </c:rich>
          </c:tx>
          <c:overlay val="0"/>
        </c:title>
        <c:majorTickMark val="cross"/>
        <c:minorTickMark val="cross"/>
        <c:tickLblPos val="nextTo"/>
        <c:txPr>
          <a:bodyPr/>
          <a:lstStyle/>
          <a:p>
            <a:pPr lvl="0">
              <a:defRPr b="0"/>
            </a:pPr>
            <a:endParaRPr lang="fr-FR"/>
          </a:p>
        </c:txPr>
        <c:crossAx val="1740065797"/>
        <c:crosses val="autoZero"/>
        <c:auto val="1"/>
        <c:lblAlgn val="ctr"/>
        <c:lblOffset val="100"/>
        <c:noMultiLvlLbl val="1"/>
      </c:catAx>
      <c:valAx>
        <c:axId val="1740065797"/>
        <c:scaling>
          <c:orientation val="minMax"/>
        </c:scaling>
        <c:delete val="0"/>
        <c:axPos val="l"/>
        <c:majorGridlines>
          <c:spPr>
            <a:ln>
              <a:solidFill>
                <a:srgbClr val="B7B7B7"/>
              </a:solidFill>
            </a:ln>
          </c:spPr>
        </c:majorGridlines>
        <c:title>
          <c:tx>
            <c:rich>
              <a:bodyPr/>
              <a:lstStyle/>
              <a:p>
                <a:pPr lvl="0">
                  <a:defRPr b="1" i="0"/>
                </a:pPr>
                <a:r>
                  <a:rPr lang="fr-FR"/>
                  <a:t>Valeurs</a:t>
                </a:r>
              </a:p>
            </c:rich>
          </c:tx>
          <c:overlay val="0"/>
        </c:title>
        <c:numFmt formatCode="General" sourceLinked="1"/>
        <c:majorTickMark val="cross"/>
        <c:minorTickMark val="cross"/>
        <c:tickLblPos val="nextTo"/>
        <c:spPr>
          <a:ln w="47625">
            <a:noFill/>
          </a:ln>
        </c:spPr>
        <c:txPr>
          <a:bodyPr/>
          <a:lstStyle/>
          <a:p>
            <a:pPr lvl="0">
              <a:defRPr b="0"/>
            </a:pPr>
            <a:endParaRPr lang="fr-FR"/>
          </a:p>
        </c:txPr>
        <c:crossAx val="1263963758"/>
        <c:crosses val="autoZero"/>
        <c:crossBetween val="between"/>
      </c:valAx>
      <c:spPr>
        <a:solidFill>
          <a:srgbClr val="E6B9B8"/>
        </a:solidFill>
      </c:spPr>
    </c:plotArea>
    <c:legend>
      <c:legendPos val="r"/>
      <c:overlay val="0"/>
    </c:legend>
    <c:plotVisOnly val="1"/>
    <c:dispBlanksAs val="zero"/>
    <c:showDLblsOverMax val="1"/>
  </c:chart>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1"/>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lineChart>
        <c:grouping val="standard"/>
        <c:varyColors val="0"/>
        <c:ser>
          <c:idx val="0"/>
          <c:order val="0"/>
          <c:spPr>
            <a:ln w="19050" cmpd="sng">
              <a:solidFill>
                <a:srgbClr val="C0504D"/>
              </a:solidFill>
            </a:ln>
          </c:spPr>
          <c:marker>
            <c:symbol val="none"/>
          </c:marker>
          <c:val>
            <c:numRef>
              <c:f>'Learning Curve'!$AZ$4:$AZ$9</c:f>
              <c:numCache>
                <c:formatCode>General</c:formatCode>
                <c:ptCount val="6"/>
                <c:pt idx="0">
                  <c:v>22</c:v>
                </c:pt>
                <c:pt idx="1">
                  <c:v>6</c:v>
                </c:pt>
                <c:pt idx="2">
                  <c:v>10</c:v>
                </c:pt>
                <c:pt idx="3">
                  <c:v>3</c:v>
                </c:pt>
                <c:pt idx="4">
                  <c:v>5</c:v>
                </c:pt>
                <c:pt idx="5">
                  <c:v>4</c:v>
                </c:pt>
              </c:numCache>
            </c:numRef>
          </c:val>
          <c:smooth val="0"/>
          <c:extLst>
            <c:ext xmlns:c16="http://schemas.microsoft.com/office/drawing/2014/chart" uri="{C3380CC4-5D6E-409C-BE32-E72D297353CC}">
              <c16:uniqueId val="{00000000-83EC-49B8-8693-44BEA62BE802}"/>
            </c:ext>
          </c:extLst>
        </c:ser>
        <c:dLbls>
          <c:showLegendKey val="0"/>
          <c:showVal val="0"/>
          <c:showCatName val="0"/>
          <c:showSerName val="0"/>
          <c:showPercent val="0"/>
          <c:showBubbleSize val="0"/>
        </c:dLbls>
        <c:smooth val="0"/>
        <c:axId val="1298067188"/>
        <c:axId val="1607430243"/>
      </c:lineChart>
      <c:catAx>
        <c:axId val="1298067188"/>
        <c:scaling>
          <c:orientation val="minMax"/>
        </c:scaling>
        <c:delete val="0"/>
        <c:axPos val="b"/>
        <c:title>
          <c:tx>
            <c:rich>
              <a:bodyPr/>
              <a:lstStyle/>
              <a:p>
                <a:pPr lvl="0">
                  <a:defRPr b="1" i="0"/>
                </a:pPr>
                <a:r>
                  <a:rPr lang="fr-FR"/>
                  <a:t>Zones analysées</a:t>
                </a:r>
              </a:p>
            </c:rich>
          </c:tx>
          <c:overlay val="0"/>
        </c:title>
        <c:majorTickMark val="cross"/>
        <c:minorTickMark val="cross"/>
        <c:tickLblPos val="nextTo"/>
        <c:txPr>
          <a:bodyPr/>
          <a:lstStyle/>
          <a:p>
            <a:pPr lvl="0">
              <a:defRPr b="0"/>
            </a:pPr>
            <a:endParaRPr lang="fr-FR"/>
          </a:p>
        </c:txPr>
        <c:crossAx val="1607430243"/>
        <c:crosses val="autoZero"/>
        <c:auto val="1"/>
        <c:lblAlgn val="ctr"/>
        <c:lblOffset val="100"/>
        <c:noMultiLvlLbl val="1"/>
      </c:catAx>
      <c:valAx>
        <c:axId val="1607430243"/>
        <c:scaling>
          <c:orientation val="minMax"/>
        </c:scaling>
        <c:delete val="0"/>
        <c:axPos val="l"/>
        <c:majorGridlines>
          <c:spPr>
            <a:ln>
              <a:solidFill>
                <a:srgbClr val="B7B7B7"/>
              </a:solidFill>
            </a:ln>
          </c:spPr>
        </c:majorGridlines>
        <c:title>
          <c:tx>
            <c:rich>
              <a:bodyPr/>
              <a:lstStyle/>
              <a:p>
                <a:pPr lvl="0">
                  <a:defRPr b="1" i="0"/>
                </a:pPr>
                <a:r>
                  <a:rPr lang="fr-FR"/>
                  <a:t>Valeurs</a:t>
                </a:r>
              </a:p>
            </c:rich>
          </c:tx>
          <c:overlay val="0"/>
        </c:title>
        <c:numFmt formatCode="General" sourceLinked="1"/>
        <c:majorTickMark val="cross"/>
        <c:minorTickMark val="cross"/>
        <c:tickLblPos val="nextTo"/>
        <c:spPr>
          <a:ln w="47625">
            <a:noFill/>
          </a:ln>
        </c:spPr>
        <c:txPr>
          <a:bodyPr/>
          <a:lstStyle/>
          <a:p>
            <a:pPr lvl="0">
              <a:defRPr b="0"/>
            </a:pPr>
            <a:endParaRPr lang="fr-FR"/>
          </a:p>
        </c:txPr>
        <c:crossAx val="1298067188"/>
        <c:crosses val="autoZero"/>
        <c:crossBetween val="between"/>
      </c:valAx>
      <c:spPr>
        <a:solidFill>
          <a:srgbClr val="E6B9B8"/>
        </a:solidFill>
      </c:spPr>
    </c:plotArea>
    <c:legend>
      <c:legendPos val="r"/>
      <c:overlay val="0"/>
    </c:legend>
    <c:plotVisOnly val="1"/>
    <c:dispBlanksAs val="zero"/>
    <c:showDLblsOverMax val="1"/>
  </c:chart>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1"/>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lvl="0">
              <a:defRPr b="1" i="0"/>
            </a:pPr>
            <a:r>
              <a:rPr lang="fr-FR"/>
              <a:t>Game Section A --&gt; X Pacing</a:t>
            </a:r>
          </a:p>
        </c:rich>
      </c:tx>
      <c:overlay val="0"/>
    </c:title>
    <c:autoTitleDeleted val="0"/>
    <c:plotArea>
      <c:layout/>
      <c:lineChart>
        <c:grouping val="standard"/>
        <c:varyColors val="0"/>
        <c:ser>
          <c:idx val="0"/>
          <c:order val="0"/>
          <c:spPr>
            <a:ln w="19050" cmpd="sng">
              <a:solidFill>
                <a:srgbClr val="C0504D"/>
              </a:solidFill>
            </a:ln>
          </c:spPr>
          <c:marker>
            <c:symbol val="none"/>
          </c:marker>
          <c:val>
            <c:numRef>
              <c:f>'Tableau RLD (Jungle Rollers)'!$D$29:$N$29</c:f>
              <c:numCache>
                <c:formatCode>General</c:formatCode>
                <c:ptCount val="11"/>
                <c:pt idx="0">
                  <c:v>30</c:v>
                </c:pt>
                <c:pt idx="1">
                  <c:v>60</c:v>
                </c:pt>
                <c:pt idx="2">
                  <c:v>144</c:v>
                </c:pt>
                <c:pt idx="3">
                  <c:v>40</c:v>
                </c:pt>
                <c:pt idx="4">
                  <c:v>15</c:v>
                </c:pt>
                <c:pt idx="5">
                  <c:v>630</c:v>
                </c:pt>
                <c:pt idx="6">
                  <c:v>90</c:v>
                </c:pt>
                <c:pt idx="7">
                  <c:v>87.692307692307693</c:v>
                </c:pt>
                <c:pt idx="8">
                  <c:v>16.153846153846153</c:v>
                </c:pt>
                <c:pt idx="9">
                  <c:v>60</c:v>
                </c:pt>
                <c:pt idx="10">
                  <c:v>17.142857142857142</c:v>
                </c:pt>
              </c:numCache>
            </c:numRef>
          </c:val>
          <c:smooth val="0"/>
          <c:extLst>
            <c:ext xmlns:c16="http://schemas.microsoft.com/office/drawing/2014/chart" uri="{C3380CC4-5D6E-409C-BE32-E72D297353CC}">
              <c16:uniqueId val="{00000000-D2FB-4C35-8AE3-143D90425CC9}"/>
            </c:ext>
          </c:extLst>
        </c:ser>
        <c:dLbls>
          <c:showLegendKey val="0"/>
          <c:showVal val="0"/>
          <c:showCatName val="0"/>
          <c:showSerName val="0"/>
          <c:showPercent val="0"/>
          <c:showBubbleSize val="0"/>
        </c:dLbls>
        <c:smooth val="0"/>
        <c:axId val="397959485"/>
        <c:axId val="2059880098"/>
      </c:lineChart>
      <c:catAx>
        <c:axId val="397959485"/>
        <c:scaling>
          <c:orientation val="minMax"/>
        </c:scaling>
        <c:delete val="0"/>
        <c:axPos val="b"/>
        <c:title>
          <c:tx>
            <c:rich>
              <a:bodyPr/>
              <a:lstStyle/>
              <a:p>
                <a:pPr lvl="0">
                  <a:defRPr b="1" i="0"/>
                </a:pPr>
                <a:r>
                  <a:rPr lang="fr-FR"/>
                  <a:t>Zones analysées</a:t>
                </a:r>
              </a:p>
            </c:rich>
          </c:tx>
          <c:overlay val="0"/>
        </c:title>
        <c:majorTickMark val="cross"/>
        <c:minorTickMark val="cross"/>
        <c:tickLblPos val="nextTo"/>
        <c:txPr>
          <a:bodyPr/>
          <a:lstStyle/>
          <a:p>
            <a:pPr lvl="0">
              <a:defRPr b="0"/>
            </a:pPr>
            <a:endParaRPr lang="fr-FR"/>
          </a:p>
        </c:txPr>
        <c:crossAx val="2059880098"/>
        <c:crosses val="autoZero"/>
        <c:auto val="1"/>
        <c:lblAlgn val="ctr"/>
        <c:lblOffset val="100"/>
        <c:noMultiLvlLbl val="1"/>
      </c:catAx>
      <c:valAx>
        <c:axId val="2059880098"/>
        <c:scaling>
          <c:orientation val="minMax"/>
        </c:scaling>
        <c:delete val="0"/>
        <c:axPos val="l"/>
        <c:majorGridlines>
          <c:spPr>
            <a:ln>
              <a:solidFill>
                <a:srgbClr val="B7B7B7"/>
              </a:solidFill>
            </a:ln>
          </c:spPr>
        </c:majorGridlines>
        <c:title>
          <c:tx>
            <c:rich>
              <a:bodyPr/>
              <a:lstStyle/>
              <a:p>
                <a:pPr lvl="0">
                  <a:defRPr b="1" i="0"/>
                </a:pPr>
                <a:r>
                  <a:rPr lang="fr-FR"/>
                  <a:t>Valeurs</a:t>
                </a:r>
              </a:p>
            </c:rich>
          </c:tx>
          <c:overlay val="0"/>
        </c:title>
        <c:numFmt formatCode="General" sourceLinked="1"/>
        <c:majorTickMark val="cross"/>
        <c:minorTickMark val="cross"/>
        <c:tickLblPos val="nextTo"/>
        <c:spPr>
          <a:ln w="47625">
            <a:noFill/>
          </a:ln>
        </c:spPr>
        <c:txPr>
          <a:bodyPr/>
          <a:lstStyle/>
          <a:p>
            <a:pPr lvl="0">
              <a:defRPr b="0"/>
            </a:pPr>
            <a:endParaRPr lang="fr-FR"/>
          </a:p>
        </c:txPr>
        <c:crossAx val="397959485"/>
        <c:crosses val="autoZero"/>
        <c:crossBetween val="between"/>
      </c:valAx>
      <c:spPr>
        <a:solidFill>
          <a:srgbClr val="E6B9B8"/>
        </a:solidFill>
      </c:spPr>
    </c:plotArea>
    <c:legend>
      <c:legendPos val="r"/>
      <c:overlay val="0"/>
    </c:legend>
    <c:plotVisOnly val="1"/>
    <c:dispBlanksAs val="zero"/>
    <c:showDLblsOverMax val="1"/>
  </c:chart>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1"/>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lvl="0">
              <a:defRPr b="1" i="0"/>
            </a:pPr>
            <a:r>
              <a:rPr lang="fr-FR"/>
              <a:t>Game Section A --&gt; X Difficulty</a:t>
            </a:r>
          </a:p>
        </c:rich>
      </c:tx>
      <c:overlay val="0"/>
    </c:title>
    <c:autoTitleDeleted val="0"/>
    <c:plotArea>
      <c:layout/>
      <c:lineChart>
        <c:grouping val="standard"/>
        <c:varyColors val="0"/>
        <c:ser>
          <c:idx val="0"/>
          <c:order val="0"/>
          <c:spPr>
            <a:ln w="19050" cmpd="sng">
              <a:solidFill>
                <a:srgbClr val="C0504D"/>
              </a:solidFill>
            </a:ln>
          </c:spPr>
          <c:marker>
            <c:symbol val="none"/>
          </c:marker>
          <c:val>
            <c:numRef>
              <c:f>'Tableau RLD (Jungle Rollers)'!$D$26:$N$26</c:f>
              <c:numCache>
                <c:formatCode>General</c:formatCode>
                <c:ptCount val="11"/>
                <c:pt idx="0">
                  <c:v>1.6500000000000001</c:v>
                </c:pt>
                <c:pt idx="1">
                  <c:v>3.74</c:v>
                </c:pt>
                <c:pt idx="2">
                  <c:v>7.0200000000000005</c:v>
                </c:pt>
                <c:pt idx="3">
                  <c:v>8.06</c:v>
                </c:pt>
                <c:pt idx="4">
                  <c:v>0.77</c:v>
                </c:pt>
                <c:pt idx="5">
                  <c:v>5.2500000000000009</c:v>
                </c:pt>
                <c:pt idx="6">
                  <c:v>10.5</c:v>
                </c:pt>
                <c:pt idx="7">
                  <c:v>11.22</c:v>
                </c:pt>
                <c:pt idx="8">
                  <c:v>1.7000000000000002</c:v>
                </c:pt>
                <c:pt idx="9">
                  <c:v>2.64</c:v>
                </c:pt>
                <c:pt idx="10">
                  <c:v>0.70000000000000007</c:v>
                </c:pt>
              </c:numCache>
            </c:numRef>
          </c:val>
          <c:smooth val="0"/>
          <c:extLst>
            <c:ext xmlns:c16="http://schemas.microsoft.com/office/drawing/2014/chart" uri="{C3380CC4-5D6E-409C-BE32-E72D297353CC}">
              <c16:uniqueId val="{00000000-C70C-41C7-8801-D486666B28EA}"/>
            </c:ext>
          </c:extLst>
        </c:ser>
        <c:dLbls>
          <c:showLegendKey val="0"/>
          <c:showVal val="0"/>
          <c:showCatName val="0"/>
          <c:showSerName val="0"/>
          <c:showPercent val="0"/>
          <c:showBubbleSize val="0"/>
        </c:dLbls>
        <c:smooth val="0"/>
        <c:axId val="1263963758"/>
        <c:axId val="1740065797"/>
      </c:lineChart>
      <c:catAx>
        <c:axId val="1263963758"/>
        <c:scaling>
          <c:orientation val="minMax"/>
        </c:scaling>
        <c:delete val="0"/>
        <c:axPos val="b"/>
        <c:title>
          <c:tx>
            <c:rich>
              <a:bodyPr/>
              <a:lstStyle/>
              <a:p>
                <a:pPr lvl="0">
                  <a:defRPr b="1" i="0"/>
                </a:pPr>
                <a:r>
                  <a:rPr lang="fr-FR"/>
                  <a:t>Zones analysées</a:t>
                </a:r>
              </a:p>
            </c:rich>
          </c:tx>
          <c:overlay val="0"/>
        </c:title>
        <c:majorTickMark val="cross"/>
        <c:minorTickMark val="cross"/>
        <c:tickLblPos val="nextTo"/>
        <c:txPr>
          <a:bodyPr/>
          <a:lstStyle/>
          <a:p>
            <a:pPr lvl="0">
              <a:defRPr b="0"/>
            </a:pPr>
            <a:endParaRPr lang="fr-FR"/>
          </a:p>
        </c:txPr>
        <c:crossAx val="1740065797"/>
        <c:crosses val="autoZero"/>
        <c:auto val="1"/>
        <c:lblAlgn val="ctr"/>
        <c:lblOffset val="100"/>
        <c:noMultiLvlLbl val="1"/>
      </c:catAx>
      <c:valAx>
        <c:axId val="1740065797"/>
        <c:scaling>
          <c:orientation val="minMax"/>
        </c:scaling>
        <c:delete val="0"/>
        <c:axPos val="l"/>
        <c:majorGridlines>
          <c:spPr>
            <a:ln>
              <a:solidFill>
                <a:srgbClr val="B7B7B7"/>
              </a:solidFill>
            </a:ln>
          </c:spPr>
        </c:majorGridlines>
        <c:title>
          <c:tx>
            <c:rich>
              <a:bodyPr/>
              <a:lstStyle/>
              <a:p>
                <a:pPr lvl="0">
                  <a:defRPr b="1" i="0"/>
                </a:pPr>
                <a:r>
                  <a:rPr lang="fr-FR"/>
                  <a:t>Valeurs</a:t>
                </a:r>
              </a:p>
            </c:rich>
          </c:tx>
          <c:overlay val="0"/>
        </c:title>
        <c:numFmt formatCode="General" sourceLinked="1"/>
        <c:majorTickMark val="cross"/>
        <c:minorTickMark val="cross"/>
        <c:tickLblPos val="nextTo"/>
        <c:spPr>
          <a:ln w="47625">
            <a:noFill/>
          </a:ln>
        </c:spPr>
        <c:txPr>
          <a:bodyPr/>
          <a:lstStyle/>
          <a:p>
            <a:pPr lvl="0">
              <a:defRPr b="0"/>
            </a:pPr>
            <a:endParaRPr lang="fr-FR"/>
          </a:p>
        </c:txPr>
        <c:crossAx val="1263963758"/>
        <c:crosses val="autoZero"/>
        <c:crossBetween val="between"/>
      </c:valAx>
      <c:spPr>
        <a:solidFill>
          <a:srgbClr val="E6B9B8"/>
        </a:solidFill>
      </c:spPr>
    </c:plotArea>
    <c:legend>
      <c:legendPos val="r"/>
      <c:overlay val="0"/>
    </c:legend>
    <c:plotVisOnly val="1"/>
    <c:dispBlanksAs val="zero"/>
    <c:showDLblsOverMax val="1"/>
  </c:chart>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1"/>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lineChart>
        <c:grouping val="standard"/>
        <c:varyColors val="0"/>
        <c:ser>
          <c:idx val="0"/>
          <c:order val="0"/>
          <c:spPr>
            <a:ln w="19050" cmpd="sng">
              <a:solidFill>
                <a:srgbClr val="C0504D"/>
              </a:solidFill>
            </a:ln>
          </c:spPr>
          <c:marker>
            <c:symbol val="none"/>
          </c:marker>
          <c:val>
            <c:numRef>
              <c:f>'Learning Curve'!$AZ$4:$AZ$9</c:f>
              <c:numCache>
                <c:formatCode>General</c:formatCode>
                <c:ptCount val="6"/>
                <c:pt idx="0">
                  <c:v>22</c:v>
                </c:pt>
                <c:pt idx="1">
                  <c:v>6</c:v>
                </c:pt>
                <c:pt idx="2">
                  <c:v>10</c:v>
                </c:pt>
                <c:pt idx="3">
                  <c:v>3</c:v>
                </c:pt>
                <c:pt idx="4">
                  <c:v>5</c:v>
                </c:pt>
                <c:pt idx="5">
                  <c:v>4</c:v>
                </c:pt>
              </c:numCache>
            </c:numRef>
          </c:val>
          <c:smooth val="0"/>
          <c:extLst>
            <c:ext xmlns:c16="http://schemas.microsoft.com/office/drawing/2014/chart" uri="{C3380CC4-5D6E-409C-BE32-E72D297353CC}">
              <c16:uniqueId val="{00000000-BB56-4ED9-AFEA-F929FE409F7F}"/>
            </c:ext>
          </c:extLst>
        </c:ser>
        <c:dLbls>
          <c:showLegendKey val="0"/>
          <c:showVal val="0"/>
          <c:showCatName val="0"/>
          <c:showSerName val="0"/>
          <c:showPercent val="0"/>
          <c:showBubbleSize val="0"/>
        </c:dLbls>
        <c:smooth val="0"/>
        <c:axId val="1298067188"/>
        <c:axId val="1607430243"/>
      </c:lineChart>
      <c:catAx>
        <c:axId val="1298067188"/>
        <c:scaling>
          <c:orientation val="minMax"/>
        </c:scaling>
        <c:delete val="0"/>
        <c:axPos val="b"/>
        <c:title>
          <c:tx>
            <c:rich>
              <a:bodyPr/>
              <a:lstStyle/>
              <a:p>
                <a:pPr lvl="0">
                  <a:defRPr b="1" i="0"/>
                </a:pPr>
                <a:r>
                  <a:rPr lang="fr-FR"/>
                  <a:t>Zones analysées</a:t>
                </a:r>
              </a:p>
            </c:rich>
          </c:tx>
          <c:overlay val="0"/>
        </c:title>
        <c:majorTickMark val="cross"/>
        <c:minorTickMark val="cross"/>
        <c:tickLblPos val="nextTo"/>
        <c:txPr>
          <a:bodyPr/>
          <a:lstStyle/>
          <a:p>
            <a:pPr lvl="0">
              <a:defRPr b="0"/>
            </a:pPr>
            <a:endParaRPr lang="fr-FR"/>
          </a:p>
        </c:txPr>
        <c:crossAx val="1607430243"/>
        <c:crosses val="autoZero"/>
        <c:auto val="1"/>
        <c:lblAlgn val="ctr"/>
        <c:lblOffset val="100"/>
        <c:noMultiLvlLbl val="1"/>
      </c:catAx>
      <c:valAx>
        <c:axId val="1607430243"/>
        <c:scaling>
          <c:orientation val="minMax"/>
        </c:scaling>
        <c:delete val="0"/>
        <c:axPos val="l"/>
        <c:majorGridlines>
          <c:spPr>
            <a:ln>
              <a:solidFill>
                <a:srgbClr val="B7B7B7"/>
              </a:solidFill>
            </a:ln>
          </c:spPr>
        </c:majorGridlines>
        <c:title>
          <c:tx>
            <c:rich>
              <a:bodyPr/>
              <a:lstStyle/>
              <a:p>
                <a:pPr lvl="0">
                  <a:defRPr b="1" i="0"/>
                </a:pPr>
                <a:r>
                  <a:rPr lang="fr-FR"/>
                  <a:t>Valeurs</a:t>
                </a:r>
              </a:p>
            </c:rich>
          </c:tx>
          <c:overlay val="0"/>
        </c:title>
        <c:numFmt formatCode="General" sourceLinked="1"/>
        <c:majorTickMark val="cross"/>
        <c:minorTickMark val="cross"/>
        <c:tickLblPos val="nextTo"/>
        <c:spPr>
          <a:ln w="47625">
            <a:noFill/>
          </a:ln>
        </c:spPr>
        <c:txPr>
          <a:bodyPr/>
          <a:lstStyle/>
          <a:p>
            <a:pPr lvl="0">
              <a:defRPr b="0"/>
            </a:pPr>
            <a:endParaRPr lang="fr-FR"/>
          </a:p>
        </c:txPr>
        <c:crossAx val="1298067188"/>
        <c:crosses val="autoZero"/>
        <c:crossBetween val="between"/>
      </c:valAx>
      <c:spPr>
        <a:solidFill>
          <a:srgbClr val="E6B9B8"/>
        </a:solidFill>
      </c:spPr>
    </c:plotArea>
    <c:legend>
      <c:legendPos val="r"/>
      <c:overlay val="0"/>
    </c:legend>
    <c:plotVisOnly val="1"/>
    <c:dispBlanksAs val="zero"/>
    <c:showDLblsOverMax val="1"/>
  </c:chart>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1"/>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lvl="0">
              <a:defRPr b="1" i="0"/>
            </a:pPr>
            <a:r>
              <a:rPr lang="fr-FR"/>
              <a:t>Game Section A --&gt; X Pacing</a:t>
            </a:r>
          </a:p>
        </c:rich>
      </c:tx>
      <c:overlay val="0"/>
    </c:title>
    <c:autoTitleDeleted val="0"/>
    <c:plotArea>
      <c:layout/>
      <c:lineChart>
        <c:grouping val="standard"/>
        <c:varyColors val="0"/>
        <c:ser>
          <c:idx val="0"/>
          <c:order val="0"/>
          <c:spPr>
            <a:ln w="19050" cmpd="sng">
              <a:solidFill>
                <a:srgbClr val="C0504D"/>
              </a:solidFill>
            </a:ln>
          </c:spPr>
          <c:marker>
            <c:symbol val="none"/>
          </c:marker>
          <c:val>
            <c:numRef>
              <c:f>'Tableau RLD (The Great Gate)'!$D$34:$P$34</c:f>
              <c:numCache>
                <c:formatCode>General</c:formatCode>
                <c:ptCount val="13"/>
                <c:pt idx="0">
                  <c:v>31.764705882352942</c:v>
                </c:pt>
                <c:pt idx="1">
                  <c:v>65</c:v>
                </c:pt>
                <c:pt idx="2">
                  <c:v>60</c:v>
                </c:pt>
                <c:pt idx="3">
                  <c:v>40</c:v>
                </c:pt>
                <c:pt idx="4">
                  <c:v>142.5</c:v>
                </c:pt>
                <c:pt idx="5">
                  <c:v>85.714285714285708</c:v>
                </c:pt>
                <c:pt idx="6">
                  <c:v>96</c:v>
                </c:pt>
                <c:pt idx="7">
                  <c:v>30</c:v>
                </c:pt>
                <c:pt idx="8">
                  <c:v>130</c:v>
                </c:pt>
                <c:pt idx="9">
                  <c:v>40</c:v>
                </c:pt>
                <c:pt idx="10">
                  <c:v>38.571428571428569</c:v>
                </c:pt>
                <c:pt idx="11">
                  <c:v>45</c:v>
                </c:pt>
                <c:pt idx="12">
                  <c:v>56.842105263157897</c:v>
                </c:pt>
              </c:numCache>
            </c:numRef>
          </c:val>
          <c:smooth val="0"/>
          <c:extLst>
            <c:ext xmlns:c16="http://schemas.microsoft.com/office/drawing/2014/chart" uri="{C3380CC4-5D6E-409C-BE32-E72D297353CC}">
              <c16:uniqueId val="{00000000-72CD-4E2B-8517-140A5C82554D}"/>
            </c:ext>
          </c:extLst>
        </c:ser>
        <c:dLbls>
          <c:showLegendKey val="0"/>
          <c:showVal val="0"/>
          <c:showCatName val="0"/>
          <c:showSerName val="0"/>
          <c:showPercent val="0"/>
          <c:showBubbleSize val="0"/>
        </c:dLbls>
        <c:smooth val="0"/>
        <c:axId val="397959485"/>
        <c:axId val="2059880098"/>
      </c:lineChart>
      <c:catAx>
        <c:axId val="397959485"/>
        <c:scaling>
          <c:orientation val="minMax"/>
        </c:scaling>
        <c:delete val="0"/>
        <c:axPos val="b"/>
        <c:title>
          <c:tx>
            <c:rich>
              <a:bodyPr/>
              <a:lstStyle/>
              <a:p>
                <a:pPr lvl="0">
                  <a:defRPr b="1" i="0"/>
                </a:pPr>
                <a:r>
                  <a:rPr lang="fr-FR"/>
                  <a:t>Zones analysées</a:t>
                </a:r>
              </a:p>
            </c:rich>
          </c:tx>
          <c:overlay val="0"/>
        </c:title>
        <c:majorTickMark val="cross"/>
        <c:minorTickMark val="cross"/>
        <c:tickLblPos val="nextTo"/>
        <c:txPr>
          <a:bodyPr/>
          <a:lstStyle/>
          <a:p>
            <a:pPr lvl="0">
              <a:defRPr b="0"/>
            </a:pPr>
            <a:endParaRPr lang="fr-FR"/>
          </a:p>
        </c:txPr>
        <c:crossAx val="2059880098"/>
        <c:crosses val="autoZero"/>
        <c:auto val="1"/>
        <c:lblAlgn val="ctr"/>
        <c:lblOffset val="100"/>
        <c:noMultiLvlLbl val="1"/>
      </c:catAx>
      <c:valAx>
        <c:axId val="2059880098"/>
        <c:scaling>
          <c:orientation val="minMax"/>
        </c:scaling>
        <c:delete val="0"/>
        <c:axPos val="l"/>
        <c:majorGridlines>
          <c:spPr>
            <a:ln>
              <a:solidFill>
                <a:srgbClr val="B7B7B7"/>
              </a:solidFill>
            </a:ln>
          </c:spPr>
        </c:majorGridlines>
        <c:title>
          <c:tx>
            <c:rich>
              <a:bodyPr/>
              <a:lstStyle/>
              <a:p>
                <a:pPr lvl="0">
                  <a:defRPr b="1" i="0"/>
                </a:pPr>
                <a:r>
                  <a:rPr lang="fr-FR"/>
                  <a:t>Valeurs</a:t>
                </a:r>
              </a:p>
            </c:rich>
          </c:tx>
          <c:overlay val="0"/>
        </c:title>
        <c:numFmt formatCode="General" sourceLinked="1"/>
        <c:majorTickMark val="cross"/>
        <c:minorTickMark val="cross"/>
        <c:tickLblPos val="nextTo"/>
        <c:spPr>
          <a:ln w="47625">
            <a:noFill/>
          </a:ln>
        </c:spPr>
        <c:txPr>
          <a:bodyPr/>
          <a:lstStyle/>
          <a:p>
            <a:pPr lvl="0">
              <a:defRPr b="0"/>
            </a:pPr>
            <a:endParaRPr lang="fr-FR"/>
          </a:p>
        </c:txPr>
        <c:crossAx val="397959485"/>
        <c:crosses val="autoZero"/>
        <c:crossBetween val="between"/>
      </c:valAx>
      <c:spPr>
        <a:solidFill>
          <a:srgbClr val="E6B9B8"/>
        </a:solidFill>
      </c:spPr>
    </c:plotArea>
    <c:legend>
      <c:legendPos val="r"/>
      <c:overlay val="0"/>
    </c:legend>
    <c:plotVisOnly val="1"/>
    <c:dispBlanksAs val="zero"/>
    <c:showDLblsOverMax val="1"/>
  </c:chart>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1"/>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lvl="0">
              <a:defRPr b="1" i="0"/>
            </a:pPr>
            <a:r>
              <a:rPr lang="fr-FR"/>
              <a:t>Game Section A --&gt; X Difficulty</a:t>
            </a:r>
          </a:p>
        </c:rich>
      </c:tx>
      <c:overlay val="0"/>
    </c:title>
    <c:autoTitleDeleted val="0"/>
    <c:plotArea>
      <c:layout/>
      <c:lineChart>
        <c:grouping val="standard"/>
        <c:varyColors val="0"/>
        <c:ser>
          <c:idx val="0"/>
          <c:order val="0"/>
          <c:spPr>
            <a:ln w="19050" cmpd="sng">
              <a:solidFill>
                <a:srgbClr val="C0504D"/>
              </a:solidFill>
            </a:ln>
          </c:spPr>
          <c:marker>
            <c:symbol val="none"/>
          </c:marker>
          <c:val>
            <c:numRef>
              <c:f>'Tableau RLD (The Great Gate)'!$D$31:$P$31</c:f>
              <c:numCache>
                <c:formatCode>General</c:formatCode>
                <c:ptCount val="13"/>
                <c:pt idx="0">
                  <c:v>3.6</c:v>
                </c:pt>
                <c:pt idx="1">
                  <c:v>9.4599999999999991</c:v>
                </c:pt>
                <c:pt idx="2">
                  <c:v>14.030000000000001</c:v>
                </c:pt>
                <c:pt idx="3">
                  <c:v>4.7000000000000011</c:v>
                </c:pt>
                <c:pt idx="4">
                  <c:v>6.3</c:v>
                </c:pt>
                <c:pt idx="5">
                  <c:v>5.8800000000000008</c:v>
                </c:pt>
                <c:pt idx="6">
                  <c:v>8.8000000000000007</c:v>
                </c:pt>
                <c:pt idx="7">
                  <c:v>3.3600000000000003</c:v>
                </c:pt>
                <c:pt idx="8">
                  <c:v>11.340000000000002</c:v>
                </c:pt>
                <c:pt idx="9">
                  <c:v>17.55</c:v>
                </c:pt>
                <c:pt idx="10">
                  <c:v>5.2</c:v>
                </c:pt>
                <c:pt idx="11">
                  <c:v>3.6</c:v>
                </c:pt>
                <c:pt idx="12">
                  <c:v>7.2600000000000007</c:v>
                </c:pt>
              </c:numCache>
            </c:numRef>
          </c:val>
          <c:smooth val="0"/>
          <c:extLst>
            <c:ext xmlns:c16="http://schemas.microsoft.com/office/drawing/2014/chart" uri="{C3380CC4-5D6E-409C-BE32-E72D297353CC}">
              <c16:uniqueId val="{00000000-398A-4C89-B9FB-58539AE918E0}"/>
            </c:ext>
          </c:extLst>
        </c:ser>
        <c:dLbls>
          <c:showLegendKey val="0"/>
          <c:showVal val="0"/>
          <c:showCatName val="0"/>
          <c:showSerName val="0"/>
          <c:showPercent val="0"/>
          <c:showBubbleSize val="0"/>
        </c:dLbls>
        <c:smooth val="0"/>
        <c:axId val="1263963758"/>
        <c:axId val="1740065797"/>
      </c:lineChart>
      <c:catAx>
        <c:axId val="1263963758"/>
        <c:scaling>
          <c:orientation val="minMax"/>
        </c:scaling>
        <c:delete val="0"/>
        <c:axPos val="b"/>
        <c:title>
          <c:tx>
            <c:rich>
              <a:bodyPr/>
              <a:lstStyle/>
              <a:p>
                <a:pPr lvl="0">
                  <a:defRPr b="1" i="0"/>
                </a:pPr>
                <a:r>
                  <a:rPr lang="fr-FR"/>
                  <a:t>Zones analysées</a:t>
                </a:r>
              </a:p>
            </c:rich>
          </c:tx>
          <c:overlay val="0"/>
        </c:title>
        <c:majorTickMark val="cross"/>
        <c:minorTickMark val="cross"/>
        <c:tickLblPos val="nextTo"/>
        <c:txPr>
          <a:bodyPr/>
          <a:lstStyle/>
          <a:p>
            <a:pPr lvl="0">
              <a:defRPr b="0"/>
            </a:pPr>
            <a:endParaRPr lang="fr-FR"/>
          </a:p>
        </c:txPr>
        <c:crossAx val="1740065797"/>
        <c:crosses val="autoZero"/>
        <c:auto val="1"/>
        <c:lblAlgn val="ctr"/>
        <c:lblOffset val="100"/>
        <c:noMultiLvlLbl val="1"/>
      </c:catAx>
      <c:valAx>
        <c:axId val="1740065797"/>
        <c:scaling>
          <c:orientation val="minMax"/>
        </c:scaling>
        <c:delete val="0"/>
        <c:axPos val="l"/>
        <c:majorGridlines>
          <c:spPr>
            <a:ln>
              <a:solidFill>
                <a:srgbClr val="B7B7B7"/>
              </a:solidFill>
            </a:ln>
          </c:spPr>
        </c:majorGridlines>
        <c:title>
          <c:tx>
            <c:rich>
              <a:bodyPr/>
              <a:lstStyle/>
              <a:p>
                <a:pPr lvl="0">
                  <a:defRPr b="1" i="0"/>
                </a:pPr>
                <a:r>
                  <a:rPr lang="fr-FR"/>
                  <a:t>Valeurs</a:t>
                </a:r>
              </a:p>
            </c:rich>
          </c:tx>
          <c:overlay val="0"/>
        </c:title>
        <c:numFmt formatCode="General" sourceLinked="1"/>
        <c:majorTickMark val="cross"/>
        <c:minorTickMark val="cross"/>
        <c:tickLblPos val="nextTo"/>
        <c:spPr>
          <a:ln w="47625">
            <a:noFill/>
          </a:ln>
        </c:spPr>
        <c:txPr>
          <a:bodyPr/>
          <a:lstStyle/>
          <a:p>
            <a:pPr lvl="0">
              <a:defRPr b="0"/>
            </a:pPr>
            <a:endParaRPr lang="fr-FR"/>
          </a:p>
        </c:txPr>
        <c:crossAx val="1263963758"/>
        <c:crosses val="autoZero"/>
        <c:crossBetween val="between"/>
      </c:valAx>
      <c:spPr>
        <a:solidFill>
          <a:srgbClr val="E6B9B8"/>
        </a:solidFill>
      </c:spPr>
    </c:plotArea>
    <c:legend>
      <c:legendPos val="r"/>
      <c:overlay val="0"/>
    </c:legend>
    <c:plotVisOnly val="1"/>
    <c:dispBlanksAs val="zero"/>
    <c:showDLblsOverMax val="1"/>
  </c:chart>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1"/>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lineChart>
        <c:grouping val="standard"/>
        <c:varyColors val="0"/>
        <c:ser>
          <c:idx val="0"/>
          <c:order val="0"/>
          <c:spPr>
            <a:ln w="19050" cmpd="sng">
              <a:solidFill>
                <a:srgbClr val="C0504D"/>
              </a:solidFill>
            </a:ln>
          </c:spPr>
          <c:marker>
            <c:symbol val="none"/>
          </c:marker>
          <c:val>
            <c:numRef>
              <c:f>'Learning Curve'!$AZ$4:$AZ$9</c:f>
              <c:numCache>
                <c:formatCode>General</c:formatCode>
                <c:ptCount val="6"/>
                <c:pt idx="0">
                  <c:v>22</c:v>
                </c:pt>
                <c:pt idx="1">
                  <c:v>6</c:v>
                </c:pt>
                <c:pt idx="2">
                  <c:v>10</c:v>
                </c:pt>
                <c:pt idx="3">
                  <c:v>3</c:v>
                </c:pt>
                <c:pt idx="4">
                  <c:v>5</c:v>
                </c:pt>
                <c:pt idx="5">
                  <c:v>4</c:v>
                </c:pt>
              </c:numCache>
            </c:numRef>
          </c:val>
          <c:smooth val="0"/>
          <c:extLst>
            <c:ext xmlns:c16="http://schemas.microsoft.com/office/drawing/2014/chart" uri="{C3380CC4-5D6E-409C-BE32-E72D297353CC}">
              <c16:uniqueId val="{00000000-0C71-4712-B1DE-02184BEEA510}"/>
            </c:ext>
          </c:extLst>
        </c:ser>
        <c:dLbls>
          <c:showLegendKey val="0"/>
          <c:showVal val="0"/>
          <c:showCatName val="0"/>
          <c:showSerName val="0"/>
          <c:showPercent val="0"/>
          <c:showBubbleSize val="0"/>
        </c:dLbls>
        <c:smooth val="0"/>
        <c:axId val="1298067188"/>
        <c:axId val="1607430243"/>
      </c:lineChart>
      <c:catAx>
        <c:axId val="1298067188"/>
        <c:scaling>
          <c:orientation val="minMax"/>
        </c:scaling>
        <c:delete val="0"/>
        <c:axPos val="b"/>
        <c:title>
          <c:tx>
            <c:rich>
              <a:bodyPr/>
              <a:lstStyle/>
              <a:p>
                <a:pPr lvl="0">
                  <a:defRPr b="1" i="0"/>
                </a:pPr>
                <a:r>
                  <a:rPr lang="fr-FR"/>
                  <a:t>Zones analysées</a:t>
                </a:r>
              </a:p>
            </c:rich>
          </c:tx>
          <c:overlay val="0"/>
        </c:title>
        <c:majorTickMark val="cross"/>
        <c:minorTickMark val="cross"/>
        <c:tickLblPos val="nextTo"/>
        <c:txPr>
          <a:bodyPr/>
          <a:lstStyle/>
          <a:p>
            <a:pPr lvl="0">
              <a:defRPr b="0"/>
            </a:pPr>
            <a:endParaRPr lang="fr-FR"/>
          </a:p>
        </c:txPr>
        <c:crossAx val="1607430243"/>
        <c:crosses val="autoZero"/>
        <c:auto val="1"/>
        <c:lblAlgn val="ctr"/>
        <c:lblOffset val="100"/>
        <c:noMultiLvlLbl val="1"/>
      </c:catAx>
      <c:valAx>
        <c:axId val="1607430243"/>
        <c:scaling>
          <c:orientation val="minMax"/>
        </c:scaling>
        <c:delete val="0"/>
        <c:axPos val="l"/>
        <c:majorGridlines>
          <c:spPr>
            <a:ln>
              <a:solidFill>
                <a:srgbClr val="B7B7B7"/>
              </a:solidFill>
            </a:ln>
          </c:spPr>
        </c:majorGridlines>
        <c:title>
          <c:tx>
            <c:rich>
              <a:bodyPr/>
              <a:lstStyle/>
              <a:p>
                <a:pPr lvl="0">
                  <a:defRPr b="1" i="0"/>
                </a:pPr>
                <a:r>
                  <a:rPr lang="fr-FR"/>
                  <a:t>Valeurs</a:t>
                </a:r>
              </a:p>
            </c:rich>
          </c:tx>
          <c:overlay val="0"/>
        </c:title>
        <c:numFmt formatCode="General" sourceLinked="1"/>
        <c:majorTickMark val="cross"/>
        <c:minorTickMark val="cross"/>
        <c:tickLblPos val="nextTo"/>
        <c:spPr>
          <a:ln w="47625">
            <a:noFill/>
          </a:ln>
        </c:spPr>
        <c:txPr>
          <a:bodyPr/>
          <a:lstStyle/>
          <a:p>
            <a:pPr lvl="0">
              <a:defRPr b="0"/>
            </a:pPr>
            <a:endParaRPr lang="fr-FR"/>
          </a:p>
        </c:txPr>
        <c:crossAx val="1298067188"/>
        <c:crosses val="autoZero"/>
        <c:crossBetween val="between"/>
      </c:valAx>
      <c:spPr>
        <a:solidFill>
          <a:srgbClr val="E6B9B8"/>
        </a:solidFill>
      </c:spPr>
    </c:plotArea>
    <c:legend>
      <c:legendPos val="r"/>
      <c:overlay val="0"/>
    </c:legend>
    <c:plotVisOnly val="1"/>
    <c:dispBlanksAs val="zero"/>
    <c:showDLblsOverMax val="1"/>
  </c:chart>
  <c:printSettings>
    <c:headerFooter/>
    <c:pageMargins b="0.75" l="0.7" r="0.7" t="0.75" header="0.3" footer="0.3"/>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1"/>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lvl="0">
              <a:defRPr b="1" i="0"/>
            </a:pPr>
            <a:r>
              <a:rPr lang="fr-FR"/>
              <a:t>Game Section A --&gt; X Pacing</a:t>
            </a:r>
          </a:p>
        </c:rich>
      </c:tx>
      <c:overlay val="0"/>
    </c:title>
    <c:autoTitleDeleted val="0"/>
    <c:plotArea>
      <c:layout/>
      <c:lineChart>
        <c:grouping val="standard"/>
        <c:varyColors val="0"/>
        <c:ser>
          <c:idx val="0"/>
          <c:order val="0"/>
          <c:spPr>
            <a:ln w="19050" cmpd="sng">
              <a:solidFill>
                <a:srgbClr val="C0504D"/>
              </a:solidFill>
            </a:ln>
          </c:spPr>
          <c:marker>
            <c:symbol val="none"/>
          </c:marker>
          <c:val>
            <c:numRef>
              <c:f>'Tableau RLD (Boulders)'!$D$21:$J$21</c:f>
              <c:numCache>
                <c:formatCode>General</c:formatCode>
                <c:ptCount val="7"/>
                <c:pt idx="0">
                  <c:v>81.818181818181827</c:v>
                </c:pt>
                <c:pt idx="1">
                  <c:v>24</c:v>
                </c:pt>
                <c:pt idx="2">
                  <c:v>40</c:v>
                </c:pt>
                <c:pt idx="3">
                  <c:v>48.75</c:v>
                </c:pt>
                <c:pt idx="4">
                  <c:v>52.5</c:v>
                </c:pt>
                <c:pt idx="5">
                  <c:v>108</c:v>
                </c:pt>
                <c:pt idx="6">
                  <c:v>36.92307692307692</c:v>
                </c:pt>
              </c:numCache>
            </c:numRef>
          </c:val>
          <c:smooth val="0"/>
          <c:extLst>
            <c:ext xmlns:c16="http://schemas.microsoft.com/office/drawing/2014/chart" uri="{C3380CC4-5D6E-409C-BE32-E72D297353CC}">
              <c16:uniqueId val="{00000000-63F0-4379-827F-FB2ABA93D611}"/>
            </c:ext>
          </c:extLst>
        </c:ser>
        <c:dLbls>
          <c:showLegendKey val="0"/>
          <c:showVal val="0"/>
          <c:showCatName val="0"/>
          <c:showSerName val="0"/>
          <c:showPercent val="0"/>
          <c:showBubbleSize val="0"/>
        </c:dLbls>
        <c:smooth val="0"/>
        <c:axId val="397959485"/>
        <c:axId val="2059880098"/>
      </c:lineChart>
      <c:catAx>
        <c:axId val="397959485"/>
        <c:scaling>
          <c:orientation val="minMax"/>
        </c:scaling>
        <c:delete val="0"/>
        <c:axPos val="b"/>
        <c:title>
          <c:tx>
            <c:rich>
              <a:bodyPr/>
              <a:lstStyle/>
              <a:p>
                <a:pPr lvl="0">
                  <a:defRPr b="1" i="0"/>
                </a:pPr>
                <a:r>
                  <a:rPr lang="fr-FR"/>
                  <a:t>Zones analysées</a:t>
                </a:r>
              </a:p>
            </c:rich>
          </c:tx>
          <c:overlay val="0"/>
        </c:title>
        <c:majorTickMark val="cross"/>
        <c:minorTickMark val="cross"/>
        <c:tickLblPos val="nextTo"/>
        <c:txPr>
          <a:bodyPr/>
          <a:lstStyle/>
          <a:p>
            <a:pPr lvl="0">
              <a:defRPr b="0"/>
            </a:pPr>
            <a:endParaRPr lang="fr-FR"/>
          </a:p>
        </c:txPr>
        <c:crossAx val="2059880098"/>
        <c:crosses val="autoZero"/>
        <c:auto val="1"/>
        <c:lblAlgn val="ctr"/>
        <c:lblOffset val="100"/>
        <c:noMultiLvlLbl val="1"/>
      </c:catAx>
      <c:valAx>
        <c:axId val="2059880098"/>
        <c:scaling>
          <c:orientation val="minMax"/>
        </c:scaling>
        <c:delete val="0"/>
        <c:axPos val="l"/>
        <c:majorGridlines>
          <c:spPr>
            <a:ln>
              <a:solidFill>
                <a:srgbClr val="B7B7B7"/>
              </a:solidFill>
            </a:ln>
          </c:spPr>
        </c:majorGridlines>
        <c:title>
          <c:tx>
            <c:rich>
              <a:bodyPr/>
              <a:lstStyle/>
              <a:p>
                <a:pPr lvl="0">
                  <a:defRPr b="1" i="0"/>
                </a:pPr>
                <a:r>
                  <a:rPr lang="fr-FR"/>
                  <a:t>Valeurs</a:t>
                </a:r>
              </a:p>
            </c:rich>
          </c:tx>
          <c:overlay val="0"/>
        </c:title>
        <c:numFmt formatCode="General" sourceLinked="1"/>
        <c:majorTickMark val="cross"/>
        <c:minorTickMark val="cross"/>
        <c:tickLblPos val="nextTo"/>
        <c:spPr>
          <a:ln w="47625">
            <a:noFill/>
          </a:ln>
        </c:spPr>
        <c:txPr>
          <a:bodyPr/>
          <a:lstStyle/>
          <a:p>
            <a:pPr lvl="0">
              <a:defRPr b="0"/>
            </a:pPr>
            <a:endParaRPr lang="fr-FR"/>
          </a:p>
        </c:txPr>
        <c:crossAx val="397959485"/>
        <c:crosses val="autoZero"/>
        <c:crossBetween val="between"/>
      </c:valAx>
      <c:spPr>
        <a:solidFill>
          <a:srgbClr val="E6B9B8"/>
        </a:solidFill>
      </c:spPr>
    </c:plotArea>
    <c:legend>
      <c:legendPos val="r"/>
      <c:overlay val="0"/>
    </c:legend>
    <c:plotVisOnly val="1"/>
    <c:dispBlanksAs val="zero"/>
    <c:showDLblsOverMax val="1"/>
  </c:chart>
  <c:printSettings>
    <c:headerFooter/>
    <c:pageMargins b="0.75" l="0.7" r="0.7" t="0.75" header="0.3" footer="0.3"/>
    <c:pageSetup/>
  </c:printSettings>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1"/>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lvl="0">
              <a:defRPr b="1" i="0"/>
            </a:pPr>
            <a:r>
              <a:rPr lang="fr-FR"/>
              <a:t>Game Section A --&gt; X Difficulty</a:t>
            </a:r>
          </a:p>
        </c:rich>
      </c:tx>
      <c:overlay val="0"/>
    </c:title>
    <c:autoTitleDeleted val="0"/>
    <c:plotArea>
      <c:layout/>
      <c:lineChart>
        <c:grouping val="standard"/>
        <c:varyColors val="0"/>
        <c:ser>
          <c:idx val="0"/>
          <c:order val="0"/>
          <c:spPr>
            <a:ln w="19050" cmpd="sng">
              <a:solidFill>
                <a:srgbClr val="C0504D"/>
              </a:solidFill>
            </a:ln>
          </c:spPr>
          <c:marker>
            <c:symbol val="none"/>
          </c:marker>
          <c:val>
            <c:numRef>
              <c:f>'Tableau RLD (Boulders)'!$D$18:$J$18</c:f>
              <c:numCache>
                <c:formatCode>General</c:formatCode>
                <c:ptCount val="7"/>
                <c:pt idx="0">
                  <c:v>1.65</c:v>
                </c:pt>
                <c:pt idx="1">
                  <c:v>3.8499999999999996</c:v>
                </c:pt>
                <c:pt idx="2">
                  <c:v>1.05</c:v>
                </c:pt>
                <c:pt idx="3">
                  <c:v>3.52</c:v>
                </c:pt>
                <c:pt idx="4">
                  <c:v>1.2600000000000002</c:v>
                </c:pt>
                <c:pt idx="5">
                  <c:v>9.9</c:v>
                </c:pt>
                <c:pt idx="6">
                  <c:v>1.4700000000000002</c:v>
                </c:pt>
              </c:numCache>
            </c:numRef>
          </c:val>
          <c:smooth val="0"/>
          <c:extLst>
            <c:ext xmlns:c16="http://schemas.microsoft.com/office/drawing/2014/chart" uri="{C3380CC4-5D6E-409C-BE32-E72D297353CC}">
              <c16:uniqueId val="{00000000-A1E2-42A3-A0A0-99A694BEB06B}"/>
            </c:ext>
          </c:extLst>
        </c:ser>
        <c:dLbls>
          <c:showLegendKey val="0"/>
          <c:showVal val="0"/>
          <c:showCatName val="0"/>
          <c:showSerName val="0"/>
          <c:showPercent val="0"/>
          <c:showBubbleSize val="0"/>
        </c:dLbls>
        <c:smooth val="0"/>
        <c:axId val="1263963758"/>
        <c:axId val="1740065797"/>
      </c:lineChart>
      <c:catAx>
        <c:axId val="1263963758"/>
        <c:scaling>
          <c:orientation val="minMax"/>
        </c:scaling>
        <c:delete val="0"/>
        <c:axPos val="b"/>
        <c:title>
          <c:tx>
            <c:rich>
              <a:bodyPr/>
              <a:lstStyle/>
              <a:p>
                <a:pPr lvl="0">
                  <a:defRPr b="1" i="0"/>
                </a:pPr>
                <a:r>
                  <a:rPr lang="fr-FR"/>
                  <a:t>Zones analysées</a:t>
                </a:r>
              </a:p>
            </c:rich>
          </c:tx>
          <c:overlay val="0"/>
        </c:title>
        <c:majorTickMark val="cross"/>
        <c:minorTickMark val="cross"/>
        <c:tickLblPos val="nextTo"/>
        <c:txPr>
          <a:bodyPr/>
          <a:lstStyle/>
          <a:p>
            <a:pPr lvl="0">
              <a:defRPr b="0"/>
            </a:pPr>
            <a:endParaRPr lang="fr-FR"/>
          </a:p>
        </c:txPr>
        <c:crossAx val="1740065797"/>
        <c:crosses val="autoZero"/>
        <c:auto val="1"/>
        <c:lblAlgn val="ctr"/>
        <c:lblOffset val="100"/>
        <c:noMultiLvlLbl val="1"/>
      </c:catAx>
      <c:valAx>
        <c:axId val="1740065797"/>
        <c:scaling>
          <c:orientation val="minMax"/>
        </c:scaling>
        <c:delete val="0"/>
        <c:axPos val="l"/>
        <c:majorGridlines>
          <c:spPr>
            <a:ln>
              <a:solidFill>
                <a:srgbClr val="B7B7B7"/>
              </a:solidFill>
            </a:ln>
          </c:spPr>
        </c:majorGridlines>
        <c:title>
          <c:tx>
            <c:rich>
              <a:bodyPr/>
              <a:lstStyle/>
              <a:p>
                <a:pPr lvl="0">
                  <a:defRPr b="1" i="0"/>
                </a:pPr>
                <a:r>
                  <a:rPr lang="fr-FR"/>
                  <a:t>Valeurs</a:t>
                </a:r>
              </a:p>
            </c:rich>
          </c:tx>
          <c:overlay val="0"/>
        </c:title>
        <c:numFmt formatCode="General" sourceLinked="1"/>
        <c:majorTickMark val="cross"/>
        <c:minorTickMark val="cross"/>
        <c:tickLblPos val="nextTo"/>
        <c:spPr>
          <a:ln w="47625">
            <a:noFill/>
          </a:ln>
        </c:spPr>
        <c:txPr>
          <a:bodyPr/>
          <a:lstStyle/>
          <a:p>
            <a:pPr lvl="0">
              <a:defRPr b="0"/>
            </a:pPr>
            <a:endParaRPr lang="fr-FR"/>
          </a:p>
        </c:txPr>
        <c:crossAx val="1263963758"/>
        <c:crosses val="autoZero"/>
        <c:crossBetween val="between"/>
      </c:valAx>
      <c:spPr>
        <a:solidFill>
          <a:srgbClr val="E6B9B8"/>
        </a:solidFill>
      </c:spPr>
    </c:plotArea>
    <c:legend>
      <c:legendPos val="r"/>
      <c:overlay val="0"/>
    </c:legend>
    <c:plotVisOnly val="1"/>
    <c:dispBlanksAs val="zero"/>
    <c:showDLblsOverMax val="1"/>
  </c:chart>
  <c:printSettings>
    <c:headerFooter/>
    <c:pageMargins b="0.75" l="0.7" r="0.7" t="0.75" header="0.3" footer="0.3"/>
    <c:pageSetup/>
  </c:printSettings>
</c:chartSpace>
</file>

<file path=xl/charts/chart1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1"/>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7.6432872898186996E-2"/>
          <c:y val="5.3930300965900381E-2"/>
          <c:w val="0.80613777292436983"/>
          <c:h val="0.82197394339792029"/>
        </c:manualLayout>
      </c:layout>
      <c:lineChart>
        <c:grouping val="standard"/>
        <c:varyColors val="0"/>
        <c:ser>
          <c:idx val="0"/>
          <c:order val="0"/>
          <c:spPr>
            <a:ln w="19050" cmpd="sng">
              <a:solidFill>
                <a:srgbClr val="C0504D"/>
              </a:solidFill>
            </a:ln>
          </c:spPr>
          <c:marker>
            <c:symbol val="none"/>
          </c:marker>
          <c:val>
            <c:numRef>
              <c:f>'Learning Curve'!$AZ$4:$AZ$9</c:f>
              <c:numCache>
                <c:formatCode>General</c:formatCode>
                <c:ptCount val="6"/>
                <c:pt idx="0">
                  <c:v>22</c:v>
                </c:pt>
                <c:pt idx="1">
                  <c:v>6</c:v>
                </c:pt>
                <c:pt idx="2">
                  <c:v>10</c:v>
                </c:pt>
                <c:pt idx="3">
                  <c:v>3</c:v>
                </c:pt>
                <c:pt idx="4">
                  <c:v>5</c:v>
                </c:pt>
                <c:pt idx="5">
                  <c:v>4</c:v>
                </c:pt>
              </c:numCache>
            </c:numRef>
          </c:val>
          <c:smooth val="0"/>
          <c:extLst>
            <c:ext xmlns:c16="http://schemas.microsoft.com/office/drawing/2014/chart" uri="{C3380CC4-5D6E-409C-BE32-E72D297353CC}">
              <c16:uniqueId val="{00000000-9663-4D22-A632-B1E16E9939DE}"/>
            </c:ext>
          </c:extLst>
        </c:ser>
        <c:dLbls>
          <c:showLegendKey val="0"/>
          <c:showVal val="0"/>
          <c:showCatName val="0"/>
          <c:showSerName val="0"/>
          <c:showPercent val="0"/>
          <c:showBubbleSize val="0"/>
        </c:dLbls>
        <c:smooth val="0"/>
        <c:axId val="1298067188"/>
        <c:axId val="1607430243"/>
      </c:lineChart>
      <c:catAx>
        <c:axId val="1298067188"/>
        <c:scaling>
          <c:orientation val="minMax"/>
        </c:scaling>
        <c:delete val="0"/>
        <c:axPos val="b"/>
        <c:title>
          <c:tx>
            <c:rich>
              <a:bodyPr/>
              <a:lstStyle/>
              <a:p>
                <a:pPr lvl="0">
                  <a:defRPr b="1" i="0"/>
                </a:pPr>
                <a:r>
                  <a:rPr lang="fr-FR"/>
                  <a:t>Zones analysées</a:t>
                </a:r>
              </a:p>
            </c:rich>
          </c:tx>
          <c:overlay val="0"/>
        </c:title>
        <c:numFmt formatCode="General" sourceLinked="0"/>
        <c:majorTickMark val="cross"/>
        <c:minorTickMark val="cross"/>
        <c:tickLblPos val="nextTo"/>
        <c:txPr>
          <a:bodyPr/>
          <a:lstStyle/>
          <a:p>
            <a:pPr lvl="0">
              <a:defRPr b="0"/>
            </a:pPr>
            <a:endParaRPr lang="fr-FR"/>
          </a:p>
        </c:txPr>
        <c:crossAx val="1607430243"/>
        <c:crosses val="autoZero"/>
        <c:auto val="1"/>
        <c:lblAlgn val="ctr"/>
        <c:lblOffset val="100"/>
        <c:noMultiLvlLbl val="1"/>
      </c:catAx>
      <c:valAx>
        <c:axId val="1607430243"/>
        <c:scaling>
          <c:orientation val="minMax"/>
        </c:scaling>
        <c:delete val="0"/>
        <c:axPos val="l"/>
        <c:majorGridlines>
          <c:spPr>
            <a:ln>
              <a:solidFill>
                <a:srgbClr val="B7B7B7"/>
              </a:solidFill>
            </a:ln>
          </c:spPr>
        </c:majorGridlines>
        <c:title>
          <c:tx>
            <c:rich>
              <a:bodyPr/>
              <a:lstStyle/>
              <a:p>
                <a:pPr lvl="0">
                  <a:defRPr b="1" i="0"/>
                </a:pPr>
                <a:r>
                  <a:rPr lang="fr-FR"/>
                  <a:t>Valeurs</a:t>
                </a:r>
              </a:p>
            </c:rich>
          </c:tx>
          <c:overlay val="0"/>
        </c:title>
        <c:numFmt formatCode="General" sourceLinked="1"/>
        <c:majorTickMark val="cross"/>
        <c:minorTickMark val="cross"/>
        <c:tickLblPos val="nextTo"/>
        <c:spPr>
          <a:ln w="47625">
            <a:noFill/>
          </a:ln>
        </c:spPr>
        <c:txPr>
          <a:bodyPr/>
          <a:lstStyle/>
          <a:p>
            <a:pPr lvl="0">
              <a:defRPr b="0"/>
            </a:pPr>
            <a:endParaRPr lang="fr-FR"/>
          </a:p>
        </c:txPr>
        <c:crossAx val="1298067188"/>
        <c:crosses val="autoZero"/>
        <c:crossBetween val="between"/>
      </c:valAx>
      <c:spPr>
        <a:solidFill>
          <a:srgbClr val="E6B9B8"/>
        </a:solidFill>
      </c:spPr>
    </c:plotArea>
    <c:legend>
      <c:legendPos val="r"/>
      <c:overlay val="0"/>
    </c:legend>
    <c:plotVisOnly val="1"/>
    <c:dispBlanksAs val="zero"/>
    <c:showDLblsOverMax val="1"/>
  </c:chart>
  <c:printSettings>
    <c:headerFooter/>
    <c:pageMargins b="0.75" l="0.7" r="0.7" t="0.75" header="0.3" footer="0.3"/>
    <c:pageSetup/>
  </c:printSettings>
  <c:userShapes r:id="rId1"/>
</c:chartSpace>
</file>

<file path=xl/charts/chart1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1"/>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lvl="0">
              <a:defRPr b="1" i="0"/>
            </a:pPr>
            <a:r>
              <a:rPr lang="fr-FR"/>
              <a:t>Game Section A --&gt; X Pacing</a:t>
            </a:r>
          </a:p>
        </c:rich>
      </c:tx>
      <c:overlay val="0"/>
    </c:title>
    <c:autoTitleDeleted val="0"/>
    <c:plotArea>
      <c:layout/>
      <c:lineChart>
        <c:grouping val="standard"/>
        <c:varyColors val="0"/>
        <c:ser>
          <c:idx val="0"/>
          <c:order val="0"/>
          <c:spPr>
            <a:ln w="19050" cmpd="sng">
              <a:solidFill>
                <a:srgbClr val="C0504D"/>
              </a:solidFill>
            </a:ln>
          </c:spPr>
          <c:marker>
            <c:symbol val="none"/>
          </c:marker>
          <c:val>
            <c:numRef>
              <c:f>'Tableau RLD (Upstream) '!$D$25:$G$25</c:f>
              <c:numCache>
                <c:formatCode>General</c:formatCode>
                <c:ptCount val="4"/>
                <c:pt idx="0">
                  <c:v>86.087031380027298</c:v>
                </c:pt>
                <c:pt idx="1">
                  <c:v>58.421083379517562</c:v>
                </c:pt>
                <c:pt idx="2">
                  <c:v>134.99993250003376</c:v>
                </c:pt>
                <c:pt idx="3">
                  <c:v>70</c:v>
                </c:pt>
              </c:numCache>
            </c:numRef>
          </c:val>
          <c:smooth val="0"/>
          <c:extLst>
            <c:ext xmlns:c16="http://schemas.microsoft.com/office/drawing/2014/chart" uri="{C3380CC4-5D6E-409C-BE32-E72D297353CC}">
              <c16:uniqueId val="{00000000-E1EE-4410-919C-16C459F001FC}"/>
            </c:ext>
          </c:extLst>
        </c:ser>
        <c:dLbls>
          <c:showLegendKey val="0"/>
          <c:showVal val="0"/>
          <c:showCatName val="0"/>
          <c:showSerName val="0"/>
          <c:showPercent val="0"/>
          <c:showBubbleSize val="0"/>
        </c:dLbls>
        <c:smooth val="0"/>
        <c:axId val="397959485"/>
        <c:axId val="2059880098"/>
      </c:lineChart>
      <c:catAx>
        <c:axId val="397959485"/>
        <c:scaling>
          <c:orientation val="minMax"/>
        </c:scaling>
        <c:delete val="0"/>
        <c:axPos val="b"/>
        <c:title>
          <c:tx>
            <c:rich>
              <a:bodyPr/>
              <a:lstStyle/>
              <a:p>
                <a:pPr lvl="0">
                  <a:defRPr b="1" i="0"/>
                </a:pPr>
                <a:r>
                  <a:rPr lang="fr-FR"/>
                  <a:t>Zones analysées</a:t>
                </a:r>
              </a:p>
            </c:rich>
          </c:tx>
          <c:overlay val="0"/>
        </c:title>
        <c:majorTickMark val="cross"/>
        <c:minorTickMark val="cross"/>
        <c:tickLblPos val="nextTo"/>
        <c:txPr>
          <a:bodyPr/>
          <a:lstStyle/>
          <a:p>
            <a:pPr lvl="0">
              <a:defRPr b="0"/>
            </a:pPr>
            <a:endParaRPr lang="fr-FR"/>
          </a:p>
        </c:txPr>
        <c:crossAx val="2059880098"/>
        <c:crosses val="autoZero"/>
        <c:auto val="1"/>
        <c:lblAlgn val="ctr"/>
        <c:lblOffset val="100"/>
        <c:noMultiLvlLbl val="1"/>
      </c:catAx>
      <c:valAx>
        <c:axId val="2059880098"/>
        <c:scaling>
          <c:orientation val="minMax"/>
        </c:scaling>
        <c:delete val="0"/>
        <c:axPos val="l"/>
        <c:majorGridlines>
          <c:spPr>
            <a:ln>
              <a:solidFill>
                <a:srgbClr val="B7B7B7"/>
              </a:solidFill>
            </a:ln>
          </c:spPr>
        </c:majorGridlines>
        <c:title>
          <c:tx>
            <c:rich>
              <a:bodyPr/>
              <a:lstStyle/>
              <a:p>
                <a:pPr lvl="0">
                  <a:defRPr b="1" i="0"/>
                </a:pPr>
                <a:r>
                  <a:rPr lang="fr-FR"/>
                  <a:t>Valeurs</a:t>
                </a:r>
              </a:p>
            </c:rich>
          </c:tx>
          <c:overlay val="0"/>
        </c:title>
        <c:numFmt formatCode="General" sourceLinked="1"/>
        <c:majorTickMark val="cross"/>
        <c:minorTickMark val="cross"/>
        <c:tickLblPos val="nextTo"/>
        <c:spPr>
          <a:ln w="47625">
            <a:noFill/>
          </a:ln>
        </c:spPr>
        <c:txPr>
          <a:bodyPr/>
          <a:lstStyle/>
          <a:p>
            <a:pPr lvl="0">
              <a:defRPr b="0"/>
            </a:pPr>
            <a:endParaRPr lang="fr-FR"/>
          </a:p>
        </c:txPr>
        <c:crossAx val="397959485"/>
        <c:crosses val="autoZero"/>
        <c:crossBetween val="between"/>
      </c:valAx>
      <c:spPr>
        <a:solidFill>
          <a:srgbClr val="E6B9B8"/>
        </a:solidFill>
      </c:spPr>
    </c:plotArea>
    <c:legend>
      <c:legendPos val="r"/>
      <c:overlay val="0"/>
    </c:legend>
    <c:plotVisOnly val="1"/>
    <c:dispBlanksAs val="zero"/>
    <c:showDLblsOverMax val="1"/>
  </c:chart>
  <c:printSettings>
    <c:headerFooter/>
    <c:pageMargins b="0.75" l="0.7" r="0.7" t="0.75" header="0.3" footer="0.3"/>
    <c:pageSetup/>
  </c:printSettings>
</c:chartSpace>
</file>

<file path=xl/charts/chart1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1"/>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lvl="0">
              <a:defRPr b="1" i="0"/>
            </a:pPr>
            <a:r>
              <a:rPr lang="fr-FR"/>
              <a:t>Game Section A --&gt; X Difficulty</a:t>
            </a:r>
          </a:p>
        </c:rich>
      </c:tx>
      <c:overlay val="0"/>
    </c:title>
    <c:autoTitleDeleted val="0"/>
    <c:plotArea>
      <c:layout>
        <c:manualLayout>
          <c:layoutTarget val="inner"/>
          <c:xMode val="edge"/>
          <c:yMode val="edge"/>
          <c:x val="9.4502621478884483E-2"/>
          <c:y val="0.11896777072906373"/>
          <c:w val="0.78969008435989296"/>
          <c:h val="0.76158096634681793"/>
        </c:manualLayout>
      </c:layout>
      <c:lineChart>
        <c:grouping val="standard"/>
        <c:varyColors val="0"/>
        <c:ser>
          <c:idx val="1"/>
          <c:order val="0"/>
          <c:spPr>
            <a:ln w="19050" cmpd="sng">
              <a:solidFill>
                <a:srgbClr val="C0504D"/>
              </a:solidFill>
            </a:ln>
          </c:spPr>
          <c:marker>
            <c:symbol val="none"/>
          </c:marker>
          <c:val>
            <c:numRef>
              <c:f>'Tableau RLD (Upstream) '!$D$23:$G$23</c:f>
              <c:numCache>
                <c:formatCode>General</c:formatCode>
                <c:ptCount val="4"/>
                <c:pt idx="0">
                  <c:v>38.080000000000005</c:v>
                </c:pt>
                <c:pt idx="1">
                  <c:v>48.000000000000007</c:v>
                </c:pt>
                <c:pt idx="2">
                  <c:v>5.2799999999999994</c:v>
                </c:pt>
                <c:pt idx="3">
                  <c:v>2.9400000000000004</c:v>
                </c:pt>
              </c:numCache>
            </c:numRef>
          </c:val>
          <c:smooth val="0"/>
          <c:extLst>
            <c:ext xmlns:c16="http://schemas.microsoft.com/office/drawing/2014/chart" uri="{C3380CC4-5D6E-409C-BE32-E72D297353CC}">
              <c16:uniqueId val="{00000000-ED92-4433-8E3C-2DFB47CD7C00}"/>
            </c:ext>
          </c:extLst>
        </c:ser>
        <c:dLbls>
          <c:showLegendKey val="0"/>
          <c:showVal val="0"/>
          <c:showCatName val="0"/>
          <c:showSerName val="0"/>
          <c:showPercent val="0"/>
          <c:showBubbleSize val="0"/>
        </c:dLbls>
        <c:smooth val="0"/>
        <c:axId val="1263963758"/>
        <c:axId val="1740065797"/>
      </c:lineChart>
      <c:catAx>
        <c:axId val="1263963758"/>
        <c:scaling>
          <c:orientation val="minMax"/>
        </c:scaling>
        <c:delete val="0"/>
        <c:axPos val="b"/>
        <c:title>
          <c:tx>
            <c:rich>
              <a:bodyPr/>
              <a:lstStyle/>
              <a:p>
                <a:pPr lvl="0">
                  <a:defRPr b="1" i="0"/>
                </a:pPr>
                <a:r>
                  <a:rPr lang="fr-FR"/>
                  <a:t>Zones analysées</a:t>
                </a:r>
              </a:p>
            </c:rich>
          </c:tx>
          <c:overlay val="0"/>
        </c:title>
        <c:majorTickMark val="cross"/>
        <c:minorTickMark val="cross"/>
        <c:tickLblPos val="nextTo"/>
        <c:txPr>
          <a:bodyPr/>
          <a:lstStyle/>
          <a:p>
            <a:pPr lvl="0">
              <a:defRPr b="0"/>
            </a:pPr>
            <a:endParaRPr lang="fr-FR"/>
          </a:p>
        </c:txPr>
        <c:crossAx val="1740065797"/>
        <c:crosses val="autoZero"/>
        <c:auto val="1"/>
        <c:lblAlgn val="ctr"/>
        <c:lblOffset val="100"/>
        <c:noMultiLvlLbl val="1"/>
      </c:catAx>
      <c:valAx>
        <c:axId val="1740065797"/>
        <c:scaling>
          <c:orientation val="minMax"/>
          <c:max val="200"/>
        </c:scaling>
        <c:delete val="0"/>
        <c:axPos val="l"/>
        <c:majorGridlines>
          <c:spPr>
            <a:ln>
              <a:solidFill>
                <a:srgbClr val="B7B7B7"/>
              </a:solidFill>
            </a:ln>
          </c:spPr>
        </c:majorGridlines>
        <c:title>
          <c:tx>
            <c:rich>
              <a:bodyPr/>
              <a:lstStyle/>
              <a:p>
                <a:pPr lvl="0">
                  <a:defRPr b="1" i="0"/>
                </a:pPr>
                <a:r>
                  <a:rPr lang="fr-FR"/>
                  <a:t>Valeurs</a:t>
                </a:r>
              </a:p>
            </c:rich>
          </c:tx>
          <c:overlay val="0"/>
        </c:title>
        <c:numFmt formatCode="General" sourceLinked="1"/>
        <c:majorTickMark val="cross"/>
        <c:minorTickMark val="cross"/>
        <c:tickLblPos val="nextTo"/>
        <c:spPr>
          <a:ln w="47625">
            <a:noFill/>
          </a:ln>
        </c:spPr>
        <c:txPr>
          <a:bodyPr/>
          <a:lstStyle/>
          <a:p>
            <a:pPr lvl="0">
              <a:defRPr b="0"/>
            </a:pPr>
            <a:endParaRPr lang="fr-FR"/>
          </a:p>
        </c:txPr>
        <c:crossAx val="1263963758"/>
        <c:crosses val="autoZero"/>
        <c:crossBetween val="between"/>
      </c:valAx>
      <c:spPr>
        <a:solidFill>
          <a:srgbClr val="E6B9B8"/>
        </a:solidFill>
      </c:spPr>
    </c:plotArea>
    <c:legend>
      <c:legendPos val="r"/>
      <c:overlay val="0"/>
    </c:legend>
    <c:plotVisOnly val="1"/>
    <c:dispBlanksAs val="zero"/>
    <c:showDLblsOverMax val="1"/>
  </c:chart>
  <c:printSettings>
    <c:headerFooter/>
    <c:pageMargins b="0.75" l="0.7" r="0.7" t="0.75" header="0.3" footer="0.3"/>
    <c:pageSetup/>
  </c:printSettings>
</c:chartSpace>
</file>

<file path=xl/charts/chart1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1"/>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7.9676992930628202E-2"/>
          <c:y val="4.58820112274698E-2"/>
          <c:w val="0.80613777292436983"/>
          <c:h val="0.81660841690563335"/>
        </c:manualLayout>
      </c:layout>
      <c:lineChart>
        <c:grouping val="standard"/>
        <c:varyColors val="0"/>
        <c:ser>
          <c:idx val="0"/>
          <c:order val="0"/>
          <c:spPr>
            <a:ln w="19050" cmpd="sng">
              <a:solidFill>
                <a:srgbClr val="C0504D"/>
              </a:solidFill>
            </a:ln>
          </c:spPr>
          <c:marker>
            <c:symbol val="none"/>
          </c:marker>
          <c:val>
            <c:numRef>
              <c:f>'Learning Curve'!$AZ$4:$AZ$9</c:f>
              <c:numCache>
                <c:formatCode>General</c:formatCode>
                <c:ptCount val="6"/>
                <c:pt idx="0">
                  <c:v>22</c:v>
                </c:pt>
                <c:pt idx="1">
                  <c:v>6</c:v>
                </c:pt>
                <c:pt idx="2">
                  <c:v>10</c:v>
                </c:pt>
                <c:pt idx="3">
                  <c:v>3</c:v>
                </c:pt>
                <c:pt idx="4">
                  <c:v>5</c:v>
                </c:pt>
                <c:pt idx="5">
                  <c:v>4</c:v>
                </c:pt>
              </c:numCache>
            </c:numRef>
          </c:val>
          <c:smooth val="0"/>
          <c:extLst>
            <c:ext xmlns:c16="http://schemas.microsoft.com/office/drawing/2014/chart" uri="{C3380CC4-5D6E-409C-BE32-E72D297353CC}">
              <c16:uniqueId val="{00000000-429D-49E2-8D90-4CB2D8D38FB7}"/>
            </c:ext>
          </c:extLst>
        </c:ser>
        <c:dLbls>
          <c:showLegendKey val="0"/>
          <c:showVal val="0"/>
          <c:showCatName val="0"/>
          <c:showSerName val="0"/>
          <c:showPercent val="0"/>
          <c:showBubbleSize val="0"/>
        </c:dLbls>
        <c:smooth val="0"/>
        <c:axId val="1298067188"/>
        <c:axId val="1607430243"/>
      </c:lineChart>
      <c:catAx>
        <c:axId val="1298067188"/>
        <c:scaling>
          <c:orientation val="minMax"/>
        </c:scaling>
        <c:delete val="0"/>
        <c:axPos val="b"/>
        <c:title>
          <c:tx>
            <c:rich>
              <a:bodyPr/>
              <a:lstStyle/>
              <a:p>
                <a:pPr lvl="0">
                  <a:defRPr b="1" i="0"/>
                </a:pPr>
                <a:r>
                  <a:rPr lang="fr-FR"/>
                  <a:t>Zones analysées</a:t>
                </a:r>
              </a:p>
            </c:rich>
          </c:tx>
          <c:overlay val="0"/>
        </c:title>
        <c:majorTickMark val="cross"/>
        <c:minorTickMark val="cross"/>
        <c:tickLblPos val="nextTo"/>
        <c:txPr>
          <a:bodyPr/>
          <a:lstStyle/>
          <a:p>
            <a:pPr lvl="0">
              <a:defRPr b="0"/>
            </a:pPr>
            <a:endParaRPr lang="fr-FR"/>
          </a:p>
        </c:txPr>
        <c:crossAx val="1607430243"/>
        <c:crosses val="autoZero"/>
        <c:auto val="1"/>
        <c:lblAlgn val="ctr"/>
        <c:lblOffset val="100"/>
        <c:noMultiLvlLbl val="1"/>
      </c:catAx>
      <c:valAx>
        <c:axId val="1607430243"/>
        <c:scaling>
          <c:orientation val="minMax"/>
        </c:scaling>
        <c:delete val="0"/>
        <c:axPos val="l"/>
        <c:majorGridlines>
          <c:spPr>
            <a:ln>
              <a:solidFill>
                <a:srgbClr val="B7B7B7"/>
              </a:solidFill>
            </a:ln>
          </c:spPr>
        </c:majorGridlines>
        <c:title>
          <c:tx>
            <c:rich>
              <a:bodyPr/>
              <a:lstStyle/>
              <a:p>
                <a:pPr lvl="0">
                  <a:defRPr b="1" i="0"/>
                </a:pPr>
                <a:r>
                  <a:rPr lang="fr-FR"/>
                  <a:t>Valeurs</a:t>
                </a:r>
              </a:p>
            </c:rich>
          </c:tx>
          <c:overlay val="0"/>
        </c:title>
        <c:numFmt formatCode="General" sourceLinked="1"/>
        <c:majorTickMark val="cross"/>
        <c:minorTickMark val="cross"/>
        <c:tickLblPos val="nextTo"/>
        <c:spPr>
          <a:ln w="47625">
            <a:noFill/>
          </a:ln>
        </c:spPr>
        <c:txPr>
          <a:bodyPr/>
          <a:lstStyle/>
          <a:p>
            <a:pPr lvl="0">
              <a:defRPr b="0"/>
            </a:pPr>
            <a:endParaRPr lang="fr-FR"/>
          </a:p>
        </c:txPr>
        <c:crossAx val="1298067188"/>
        <c:crosses val="autoZero"/>
        <c:crossBetween val="between"/>
      </c:valAx>
      <c:spPr>
        <a:solidFill>
          <a:srgbClr val="E6B9B8"/>
        </a:solidFill>
      </c:spPr>
    </c:plotArea>
    <c:legend>
      <c:legendPos val="r"/>
      <c:overlay val="0"/>
    </c:legend>
    <c:plotVisOnly val="1"/>
    <c:dispBlanksAs val="zero"/>
    <c:showDLblsOverMax val="1"/>
  </c:chart>
  <c:printSettings>
    <c:headerFooter/>
    <c:pageMargins b="0.75" l="0.7" r="0.7" t="0.75" header="0.3" footer="0.3"/>
    <c:pageSetup/>
  </c:printSettings>
</c:chartSpace>
</file>

<file path=xl/charts/chart1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1"/>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lvl="0">
              <a:defRPr b="1" i="0"/>
            </a:pPr>
            <a:r>
              <a:rPr lang="fr-FR"/>
              <a:t>Game Section A --&gt; X Pacing</a:t>
            </a:r>
          </a:p>
        </c:rich>
      </c:tx>
      <c:overlay val="0"/>
    </c:title>
    <c:autoTitleDeleted val="0"/>
    <c:plotArea>
      <c:layout/>
      <c:lineChart>
        <c:grouping val="standard"/>
        <c:varyColors val="0"/>
        <c:ser>
          <c:idx val="0"/>
          <c:order val="0"/>
          <c:spPr>
            <a:ln w="19050" cmpd="sng">
              <a:solidFill>
                <a:srgbClr val="C0504D"/>
              </a:solidFill>
            </a:ln>
          </c:spPr>
          <c:marker>
            <c:symbol val="none"/>
          </c:marker>
          <c:val>
            <c:numRef>
              <c:f>'Tableau RLD (Papu Papu)'!$D$14:$F$14</c:f>
              <c:numCache>
                <c:formatCode>General</c:formatCode>
                <c:ptCount val="3"/>
                <c:pt idx="0">
                  <c:v>42.857020408513115</c:v>
                </c:pt>
                <c:pt idx="1">
                  <c:v>37.50009375023437</c:v>
                </c:pt>
                <c:pt idx="2">
                  <c:v>27.272776859594291</c:v>
                </c:pt>
              </c:numCache>
            </c:numRef>
          </c:val>
          <c:smooth val="0"/>
          <c:extLst>
            <c:ext xmlns:c16="http://schemas.microsoft.com/office/drawing/2014/chart" uri="{C3380CC4-5D6E-409C-BE32-E72D297353CC}">
              <c16:uniqueId val="{00000000-5C59-40DD-9AEF-CC7A6ED7932F}"/>
            </c:ext>
          </c:extLst>
        </c:ser>
        <c:ser>
          <c:idx val="1"/>
          <c:order val="1"/>
          <c:marker>
            <c:symbol val="none"/>
          </c:marker>
          <c:val>
            <c:numRef>
              <c:f>'[1]Tableau RLD'!$D$14:$F$14</c:f>
              <c:numCache>
                <c:formatCode>General</c:formatCode>
                <c:ptCount val="3"/>
              </c:numCache>
            </c:numRef>
          </c:val>
          <c:smooth val="0"/>
          <c:extLst>
            <c:ext xmlns:c16="http://schemas.microsoft.com/office/drawing/2014/chart" uri="{C3380CC4-5D6E-409C-BE32-E72D297353CC}">
              <c16:uniqueId val="{00000001-5C59-40DD-9AEF-CC7A6ED7932F}"/>
            </c:ext>
          </c:extLst>
        </c:ser>
        <c:dLbls>
          <c:showLegendKey val="0"/>
          <c:showVal val="0"/>
          <c:showCatName val="0"/>
          <c:showSerName val="0"/>
          <c:showPercent val="0"/>
          <c:showBubbleSize val="0"/>
        </c:dLbls>
        <c:smooth val="0"/>
        <c:axId val="397959485"/>
        <c:axId val="2059880098"/>
      </c:lineChart>
      <c:catAx>
        <c:axId val="397959485"/>
        <c:scaling>
          <c:orientation val="minMax"/>
        </c:scaling>
        <c:delete val="0"/>
        <c:axPos val="b"/>
        <c:title>
          <c:tx>
            <c:rich>
              <a:bodyPr/>
              <a:lstStyle/>
              <a:p>
                <a:pPr lvl="0">
                  <a:defRPr b="1" i="0"/>
                </a:pPr>
                <a:r>
                  <a:rPr lang="fr-FR"/>
                  <a:t>Zones analysées</a:t>
                </a:r>
              </a:p>
            </c:rich>
          </c:tx>
          <c:overlay val="0"/>
        </c:title>
        <c:numFmt formatCode="General" sourceLinked="1"/>
        <c:majorTickMark val="cross"/>
        <c:minorTickMark val="cross"/>
        <c:tickLblPos val="nextTo"/>
        <c:txPr>
          <a:bodyPr/>
          <a:lstStyle/>
          <a:p>
            <a:pPr lvl="0">
              <a:defRPr b="0"/>
            </a:pPr>
            <a:endParaRPr lang="fr-FR"/>
          </a:p>
        </c:txPr>
        <c:crossAx val="2059880098"/>
        <c:crosses val="autoZero"/>
        <c:auto val="1"/>
        <c:lblAlgn val="ctr"/>
        <c:lblOffset val="100"/>
        <c:noMultiLvlLbl val="1"/>
      </c:catAx>
      <c:valAx>
        <c:axId val="2059880098"/>
        <c:scaling>
          <c:orientation val="minMax"/>
        </c:scaling>
        <c:delete val="0"/>
        <c:axPos val="l"/>
        <c:majorGridlines>
          <c:spPr>
            <a:ln>
              <a:solidFill>
                <a:srgbClr val="B7B7B7"/>
              </a:solidFill>
            </a:ln>
          </c:spPr>
        </c:majorGridlines>
        <c:title>
          <c:tx>
            <c:rich>
              <a:bodyPr/>
              <a:lstStyle/>
              <a:p>
                <a:pPr lvl="0">
                  <a:defRPr b="1" i="0"/>
                </a:pPr>
                <a:r>
                  <a:rPr lang="fr-FR"/>
                  <a:t>Valeurs</a:t>
                </a:r>
              </a:p>
            </c:rich>
          </c:tx>
          <c:overlay val="0"/>
        </c:title>
        <c:numFmt formatCode="General" sourceLinked="1"/>
        <c:majorTickMark val="cross"/>
        <c:minorTickMark val="cross"/>
        <c:tickLblPos val="nextTo"/>
        <c:spPr>
          <a:ln w="47625">
            <a:noFill/>
          </a:ln>
        </c:spPr>
        <c:txPr>
          <a:bodyPr/>
          <a:lstStyle/>
          <a:p>
            <a:pPr lvl="0">
              <a:defRPr b="0"/>
            </a:pPr>
            <a:endParaRPr lang="fr-FR"/>
          </a:p>
        </c:txPr>
        <c:crossAx val="397959485"/>
        <c:crosses val="autoZero"/>
        <c:crossBetween val="between"/>
      </c:valAx>
      <c:spPr>
        <a:solidFill>
          <a:srgbClr val="E6B9B8"/>
        </a:solidFill>
      </c:spPr>
    </c:plotArea>
    <c:legend>
      <c:legendPos val="r"/>
      <c:layout>
        <c:manualLayout>
          <c:xMode val="edge"/>
          <c:yMode val="edge"/>
          <c:x val="0.88971760532317234"/>
          <c:y val="0.50418796242019048"/>
          <c:w val="8.8033685896533487E-2"/>
          <c:h val="4.8512175414692882E-2"/>
        </c:manualLayout>
      </c:layout>
      <c:overlay val="0"/>
    </c:legend>
    <c:plotVisOnly val="1"/>
    <c:dispBlanksAs val="zero"/>
    <c:showDLblsOverMax val="1"/>
  </c:chart>
  <c:printSettings>
    <c:headerFooter/>
    <c:pageMargins b="0.75" l="0.7" r="0.7" t="0.75" header="0.3" footer="0.3"/>
    <c:pageSetup/>
  </c:printSettings>
</c:chartSpace>
</file>

<file path=xl/charts/chart1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1"/>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lvl="0">
              <a:defRPr b="1" i="0"/>
            </a:pPr>
            <a:r>
              <a:rPr lang="fr-FR"/>
              <a:t>Game Section A --&gt; X Difficulty</a:t>
            </a:r>
          </a:p>
        </c:rich>
      </c:tx>
      <c:overlay val="0"/>
    </c:title>
    <c:autoTitleDeleted val="0"/>
    <c:plotArea>
      <c:layout/>
      <c:lineChart>
        <c:grouping val="standard"/>
        <c:varyColors val="0"/>
        <c:ser>
          <c:idx val="0"/>
          <c:order val="0"/>
          <c:spPr>
            <a:ln w="19050" cmpd="sng">
              <a:solidFill>
                <a:srgbClr val="C0504D"/>
              </a:solidFill>
            </a:ln>
          </c:spPr>
          <c:marker>
            <c:symbol val="none"/>
          </c:marker>
          <c:val>
            <c:numRef>
              <c:f>'Tableau RLD (Papu Papu)'!$D$11:$F$11</c:f>
              <c:numCache>
                <c:formatCode>General</c:formatCode>
                <c:ptCount val="3"/>
                <c:pt idx="0">
                  <c:v>1.6800000000000002</c:v>
                </c:pt>
                <c:pt idx="1">
                  <c:v>1.6800000000000002</c:v>
                </c:pt>
                <c:pt idx="2">
                  <c:v>1.6800000000000002</c:v>
                </c:pt>
              </c:numCache>
            </c:numRef>
          </c:val>
          <c:smooth val="0"/>
          <c:extLst>
            <c:ext xmlns:c16="http://schemas.microsoft.com/office/drawing/2014/chart" uri="{C3380CC4-5D6E-409C-BE32-E72D297353CC}">
              <c16:uniqueId val="{00000000-A5CF-41F5-8AD6-AA628E551D68}"/>
            </c:ext>
          </c:extLst>
        </c:ser>
        <c:dLbls>
          <c:showLegendKey val="0"/>
          <c:showVal val="0"/>
          <c:showCatName val="0"/>
          <c:showSerName val="0"/>
          <c:showPercent val="0"/>
          <c:showBubbleSize val="0"/>
        </c:dLbls>
        <c:smooth val="0"/>
        <c:axId val="1263963758"/>
        <c:axId val="1740065797"/>
      </c:lineChart>
      <c:catAx>
        <c:axId val="1263963758"/>
        <c:scaling>
          <c:orientation val="minMax"/>
        </c:scaling>
        <c:delete val="0"/>
        <c:axPos val="b"/>
        <c:title>
          <c:tx>
            <c:rich>
              <a:bodyPr/>
              <a:lstStyle/>
              <a:p>
                <a:pPr lvl="0">
                  <a:defRPr b="1" i="0"/>
                </a:pPr>
                <a:r>
                  <a:rPr lang="fr-FR"/>
                  <a:t>Zones analysées</a:t>
                </a:r>
              </a:p>
            </c:rich>
          </c:tx>
          <c:overlay val="0"/>
        </c:title>
        <c:numFmt formatCode="General" sourceLinked="1"/>
        <c:majorTickMark val="cross"/>
        <c:minorTickMark val="cross"/>
        <c:tickLblPos val="nextTo"/>
        <c:txPr>
          <a:bodyPr/>
          <a:lstStyle/>
          <a:p>
            <a:pPr lvl="0">
              <a:defRPr b="0"/>
            </a:pPr>
            <a:endParaRPr lang="fr-FR"/>
          </a:p>
        </c:txPr>
        <c:crossAx val="1740065797"/>
        <c:crosses val="autoZero"/>
        <c:auto val="1"/>
        <c:lblAlgn val="ctr"/>
        <c:lblOffset val="100"/>
        <c:noMultiLvlLbl val="1"/>
      </c:catAx>
      <c:valAx>
        <c:axId val="1740065797"/>
        <c:scaling>
          <c:orientation val="minMax"/>
        </c:scaling>
        <c:delete val="0"/>
        <c:axPos val="l"/>
        <c:majorGridlines>
          <c:spPr>
            <a:ln>
              <a:solidFill>
                <a:srgbClr val="B7B7B7"/>
              </a:solidFill>
            </a:ln>
          </c:spPr>
        </c:majorGridlines>
        <c:title>
          <c:tx>
            <c:rich>
              <a:bodyPr/>
              <a:lstStyle/>
              <a:p>
                <a:pPr lvl="0">
                  <a:defRPr b="1" i="0"/>
                </a:pPr>
                <a:r>
                  <a:rPr lang="fr-FR"/>
                  <a:t>Valeurs</a:t>
                </a:r>
              </a:p>
            </c:rich>
          </c:tx>
          <c:overlay val="0"/>
        </c:title>
        <c:numFmt formatCode="General" sourceLinked="1"/>
        <c:majorTickMark val="cross"/>
        <c:minorTickMark val="cross"/>
        <c:tickLblPos val="nextTo"/>
        <c:spPr>
          <a:ln w="47625">
            <a:noFill/>
          </a:ln>
        </c:spPr>
        <c:txPr>
          <a:bodyPr/>
          <a:lstStyle/>
          <a:p>
            <a:pPr lvl="0">
              <a:defRPr b="0"/>
            </a:pPr>
            <a:endParaRPr lang="fr-FR"/>
          </a:p>
        </c:txPr>
        <c:crossAx val="1263963758"/>
        <c:crosses val="autoZero"/>
        <c:crossBetween val="between"/>
      </c:valAx>
      <c:spPr>
        <a:solidFill>
          <a:srgbClr val="E6B9B8"/>
        </a:solidFill>
      </c:spPr>
    </c:plotArea>
    <c:legend>
      <c:legendPos val="r"/>
      <c:overlay val="0"/>
    </c:legend>
    <c:plotVisOnly val="1"/>
    <c:dispBlanksAs val="zero"/>
    <c:showDLblsOverMax val="1"/>
  </c:chart>
  <c:printSettings>
    <c:headerFooter/>
    <c:pageMargins b="0.75" l="0.7" r="0.7" t="0.75" header="0.3" footer="0.3"/>
    <c:pageSetup/>
  </c:printSettings>
</c:chartSpace>
</file>

<file path=xl/charts/chart1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1"/>
  <c:style val="2"/>
  <c:chart>
    <c:title>
      <c:tx>
        <c:rich>
          <a:bodyPr/>
          <a:lstStyle/>
          <a:p>
            <a:pPr lvl="0">
              <a:defRPr sz="1400" b="0" i="0">
                <a:solidFill>
                  <a:srgbClr val="595959"/>
                </a:solidFill>
              </a:defRPr>
            </a:pPr>
            <a:r>
              <a:rPr lang="fr-FR"/>
              <a:t>LEARNING CURVE</a:t>
            </a:r>
          </a:p>
        </c:rich>
      </c:tx>
      <c:overlay val="0"/>
    </c:title>
    <c:autoTitleDeleted val="0"/>
    <c:plotArea>
      <c:layout/>
      <c:lineChart>
        <c:grouping val="standard"/>
        <c:varyColors val="0"/>
        <c:ser>
          <c:idx val="1"/>
          <c:order val="0"/>
          <c:tx>
            <c:strRef>
              <c:f>'Learning Curve'!$AZ$3</c:f>
              <c:strCache>
                <c:ptCount val="1"/>
                <c:pt idx="0">
                  <c:v>LEARNING SCORE</c:v>
                </c:pt>
              </c:strCache>
            </c:strRef>
          </c:tx>
          <c:marker>
            <c:symbol val="none"/>
          </c:marker>
          <c:val>
            <c:numRef>
              <c:f>'Learning Curve'!$AZ$4:$AZ$9</c:f>
              <c:numCache>
                <c:formatCode>General</c:formatCode>
                <c:ptCount val="6"/>
                <c:pt idx="0">
                  <c:v>22</c:v>
                </c:pt>
                <c:pt idx="1">
                  <c:v>6</c:v>
                </c:pt>
                <c:pt idx="2">
                  <c:v>10</c:v>
                </c:pt>
                <c:pt idx="3">
                  <c:v>3</c:v>
                </c:pt>
                <c:pt idx="4">
                  <c:v>5</c:v>
                </c:pt>
                <c:pt idx="5">
                  <c:v>4</c:v>
                </c:pt>
              </c:numCache>
            </c:numRef>
          </c:val>
          <c:smooth val="0"/>
          <c:extLst>
            <c:ext xmlns:c16="http://schemas.microsoft.com/office/drawing/2014/chart" uri="{C3380CC4-5D6E-409C-BE32-E72D297353CC}">
              <c16:uniqueId val="{00000000-D7E5-4710-A698-540776055C42}"/>
            </c:ext>
          </c:extLst>
        </c:ser>
        <c:ser>
          <c:idx val="0"/>
          <c:order val="1"/>
          <c:tx>
            <c:strRef>
              <c:f>'Learning Curve'!$AZ$3</c:f>
              <c:strCache>
                <c:ptCount val="1"/>
                <c:pt idx="0">
                  <c:v>LEARNING SCORE</c:v>
                </c:pt>
              </c:strCache>
            </c:strRef>
          </c:tx>
          <c:spPr>
            <a:ln w="19050" cmpd="sng">
              <a:solidFill>
                <a:srgbClr val="4F81BD"/>
              </a:solidFill>
            </a:ln>
          </c:spPr>
          <c:marker>
            <c:symbol val="none"/>
          </c:marker>
          <c:val>
            <c:numRef>
              <c:f>'Learning Curve'!$BD$4:$BD$9</c:f>
              <c:numCache>
                <c:formatCode>General</c:formatCode>
                <c:ptCount val="6"/>
              </c:numCache>
            </c:numRef>
          </c:val>
          <c:smooth val="0"/>
          <c:extLst>
            <c:ext xmlns:c16="http://schemas.microsoft.com/office/drawing/2014/chart" uri="{C3380CC4-5D6E-409C-BE32-E72D297353CC}">
              <c16:uniqueId val="{00000000-9ACF-47D6-99F4-BFD7926C1FB3}"/>
            </c:ext>
          </c:extLst>
        </c:ser>
        <c:dLbls>
          <c:showLegendKey val="0"/>
          <c:showVal val="0"/>
          <c:showCatName val="0"/>
          <c:showSerName val="0"/>
          <c:showPercent val="0"/>
          <c:showBubbleSize val="0"/>
        </c:dLbls>
        <c:smooth val="0"/>
        <c:axId val="90810797"/>
        <c:axId val="1192171830"/>
      </c:lineChart>
      <c:catAx>
        <c:axId val="90810797"/>
        <c:scaling>
          <c:orientation val="minMax"/>
        </c:scaling>
        <c:delete val="0"/>
        <c:axPos val="b"/>
        <c:majorTickMark val="cross"/>
        <c:minorTickMark val="cross"/>
        <c:tickLblPos val="nextTo"/>
        <c:txPr>
          <a:bodyPr/>
          <a:lstStyle/>
          <a:p>
            <a:pPr lvl="0">
              <a:defRPr sz="900" b="0" i="0">
                <a:solidFill>
                  <a:srgbClr val="595959"/>
                </a:solidFill>
              </a:defRPr>
            </a:pPr>
            <a:endParaRPr lang="fr-FR"/>
          </a:p>
        </c:txPr>
        <c:crossAx val="1192171830"/>
        <c:crosses val="autoZero"/>
        <c:auto val="1"/>
        <c:lblAlgn val="ctr"/>
        <c:lblOffset val="100"/>
        <c:noMultiLvlLbl val="1"/>
      </c:catAx>
      <c:valAx>
        <c:axId val="1192171830"/>
        <c:scaling>
          <c:orientation val="minMax"/>
        </c:scaling>
        <c:delete val="0"/>
        <c:axPos val="l"/>
        <c:majorGridlines>
          <c:spPr>
            <a:ln>
              <a:solidFill>
                <a:srgbClr val="D9D9D9"/>
              </a:solidFill>
            </a:ln>
          </c:spPr>
        </c:majorGridlines>
        <c:numFmt formatCode="General" sourceLinked="1"/>
        <c:majorTickMark val="cross"/>
        <c:minorTickMark val="cross"/>
        <c:tickLblPos val="nextTo"/>
        <c:spPr>
          <a:ln w="47625">
            <a:noFill/>
          </a:ln>
        </c:spPr>
        <c:txPr>
          <a:bodyPr/>
          <a:lstStyle/>
          <a:p>
            <a:pPr lvl="0">
              <a:defRPr sz="900" b="0" i="0">
                <a:solidFill>
                  <a:srgbClr val="595959"/>
                </a:solidFill>
              </a:defRPr>
            </a:pPr>
            <a:endParaRPr lang="fr-FR"/>
          </a:p>
        </c:txPr>
        <c:crossAx val="90810797"/>
        <c:crosses val="autoZero"/>
        <c:crossBetween val="between"/>
      </c:valAx>
      <c:spPr>
        <a:solidFill>
          <a:srgbClr val="FFFFFF"/>
        </a:solidFill>
      </c:spPr>
    </c:plotArea>
    <c:plotVisOnly val="1"/>
    <c:dispBlanksAs val="zero"/>
    <c:showDLblsOverMax val="1"/>
  </c:chart>
  <c:spPr>
    <a:solidFill>
      <a:srgbClr val="FFFFFF"/>
    </a:solidFill>
  </c:spPr>
  <c:printSettings>
    <c:headerFooter/>
    <c:pageMargins b="0.75" l="0.7" r="0.7" t="0.75" header="0.3" footer="0.3"/>
    <c:pageSetup/>
  </c:printSettings>
</c:chartSpace>
</file>

<file path=xl/charts/chart2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1"/>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fr-FR" sz="1800" b="1">
                <a:solidFill>
                  <a:sysClr val="windowText" lastClr="000000"/>
                </a:solidFill>
              </a:rPr>
              <a:t>Difficulté</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fr-FR"/>
        </a:p>
      </c:txPr>
    </c:title>
    <c:autoTitleDeleted val="0"/>
    <c:plotArea>
      <c:layout/>
      <c:lineChart>
        <c:grouping val="standard"/>
        <c:varyColors val="0"/>
        <c:ser>
          <c:idx val="0"/>
          <c:order val="0"/>
          <c:spPr>
            <a:ln w="28575" cap="rnd">
              <a:solidFill>
                <a:schemeClr val="accent1"/>
              </a:solidFill>
              <a:round/>
            </a:ln>
            <a:effectLst/>
          </c:spPr>
          <c:marker>
            <c:symbol val="none"/>
          </c:marker>
          <c:val>
            <c:numRef>
              <c:f>ANALYSE!$C$5:$H$5</c:f>
              <c:numCache>
                <c:formatCode>General</c:formatCode>
                <c:ptCount val="6"/>
                <c:pt idx="0">
                  <c:v>2.6639999999999997</c:v>
                </c:pt>
                <c:pt idx="1">
                  <c:v>4.8409090909090908</c:v>
                </c:pt>
                <c:pt idx="2">
                  <c:v>7.7753846153846151</c:v>
                </c:pt>
                <c:pt idx="3">
                  <c:v>3.2428571428571429</c:v>
                </c:pt>
                <c:pt idx="4">
                  <c:v>23.575000000000003</c:v>
                </c:pt>
                <c:pt idx="5">
                  <c:v>1.6800000000000004</c:v>
                </c:pt>
              </c:numCache>
            </c:numRef>
          </c:val>
          <c:smooth val="0"/>
          <c:extLst>
            <c:ext xmlns:c16="http://schemas.microsoft.com/office/drawing/2014/chart" uri="{C3380CC4-5D6E-409C-BE32-E72D297353CC}">
              <c16:uniqueId val="{00000000-EAD8-447B-9E28-8D8098A4002C}"/>
            </c:ext>
          </c:extLst>
        </c:ser>
        <c:dLbls>
          <c:showLegendKey val="0"/>
          <c:showVal val="0"/>
          <c:showCatName val="0"/>
          <c:showSerName val="0"/>
          <c:showPercent val="0"/>
          <c:showBubbleSize val="0"/>
        </c:dLbls>
        <c:smooth val="0"/>
        <c:axId val="503684256"/>
        <c:axId val="503688192"/>
      </c:lineChart>
      <c:catAx>
        <c:axId val="503684256"/>
        <c:scaling>
          <c:orientation val="minMax"/>
        </c:scaling>
        <c:delete val="0"/>
        <c:axPos val="b"/>
        <c:title>
          <c:tx>
            <c:rich>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fr-FR" b="1">
                    <a:solidFill>
                      <a:sysClr val="windowText" lastClr="000000"/>
                    </a:solidFill>
                  </a:rPr>
                  <a:t>Niveaux</a:t>
                </a:r>
              </a:p>
            </c:rich>
          </c:tx>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fr-FR"/>
            </a:p>
          </c:txPr>
        </c:title>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503688192"/>
        <c:crosses val="autoZero"/>
        <c:auto val="1"/>
        <c:lblAlgn val="ctr"/>
        <c:lblOffset val="100"/>
        <c:noMultiLvlLbl val="0"/>
      </c:catAx>
      <c:valAx>
        <c:axId val="503688192"/>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fr-FR" b="1">
                    <a:solidFill>
                      <a:sysClr val="windowText" lastClr="000000"/>
                    </a:solidFill>
                  </a:rPr>
                  <a:t>Valeurs</a:t>
                </a:r>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fr-FR"/>
            </a:p>
          </c:txPr>
        </c:title>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503684256"/>
        <c:crosses val="autoZero"/>
        <c:crossBetween val="between"/>
      </c:valAx>
      <c:spPr>
        <a:solidFill>
          <a:srgbClr val="DEEBF7">
            <a:alpha val="50000"/>
          </a:srgbClr>
        </a:solidFill>
        <a:ln>
          <a:noFill/>
        </a:ln>
        <a:effectLst/>
      </c:spPr>
    </c:plotArea>
    <c:plotVisOnly val="1"/>
    <c:dispBlanksAs val="gap"/>
    <c:showDLblsOverMax val="0"/>
  </c:chart>
  <c:spPr>
    <a:solidFill>
      <a:schemeClr val="bg1"/>
    </a:solidFill>
    <a:ln w="6350" cap="flat" cmpd="sng" algn="ctr">
      <a:solidFill>
        <a:srgbClr val="898989"/>
      </a:solidFill>
      <a:round/>
    </a:ln>
    <a:effectLst/>
  </c:spPr>
  <c:txPr>
    <a:bodyPr/>
    <a:lstStyle/>
    <a:p>
      <a:pPr>
        <a:defRPr/>
      </a:pPr>
      <a:endParaRPr lang="fr-FR"/>
    </a:p>
  </c:txPr>
  <c:printSettings>
    <c:headerFooter/>
    <c:pageMargins b="0.75" l="0.7" r="0.7" t="0.75" header="0.3" footer="0.3"/>
    <c:pageSetup/>
  </c:printSettings>
</c:chartSpace>
</file>

<file path=xl/charts/chart2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1"/>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fr-FR" sz="1800" b="1">
                <a:solidFill>
                  <a:sysClr val="windowText" lastClr="000000"/>
                </a:solidFill>
              </a:rPr>
              <a:t>Temps de complétion</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fr-FR"/>
        </a:p>
      </c:txPr>
    </c:title>
    <c:autoTitleDeleted val="0"/>
    <c:plotArea>
      <c:layout/>
      <c:lineChart>
        <c:grouping val="standard"/>
        <c:varyColors val="0"/>
        <c:ser>
          <c:idx val="0"/>
          <c:order val="0"/>
          <c:spPr>
            <a:ln w="28575" cap="rnd">
              <a:solidFill>
                <a:schemeClr val="accent1"/>
              </a:solidFill>
              <a:round/>
            </a:ln>
            <a:effectLst/>
          </c:spPr>
          <c:marker>
            <c:symbol val="none"/>
          </c:marker>
          <c:val>
            <c:numRef>
              <c:f>ANALYSE!$C$4:$H$4</c:f>
              <c:numCache>
                <c:formatCode>General</c:formatCode>
                <c:ptCount val="6"/>
                <c:pt idx="0">
                  <c:v>2.4833333333333329</c:v>
                </c:pt>
                <c:pt idx="1">
                  <c:v>2.25</c:v>
                </c:pt>
                <c:pt idx="2">
                  <c:v>2.6333333333333329</c:v>
                </c:pt>
                <c:pt idx="3">
                  <c:v>1.5333333333333332</c:v>
                </c:pt>
                <c:pt idx="4">
                  <c:v>1.2833327000000001</c:v>
                </c:pt>
                <c:pt idx="5">
                  <c:v>0.43333299999999997</c:v>
                </c:pt>
              </c:numCache>
            </c:numRef>
          </c:val>
          <c:smooth val="0"/>
          <c:extLst>
            <c:ext xmlns:c16="http://schemas.microsoft.com/office/drawing/2014/chart" uri="{C3380CC4-5D6E-409C-BE32-E72D297353CC}">
              <c16:uniqueId val="{00000000-BCFE-4F46-9A9A-D9490285BD57}"/>
            </c:ext>
          </c:extLst>
        </c:ser>
        <c:dLbls>
          <c:showLegendKey val="0"/>
          <c:showVal val="0"/>
          <c:showCatName val="0"/>
          <c:showSerName val="0"/>
          <c:showPercent val="0"/>
          <c:showBubbleSize val="0"/>
        </c:dLbls>
        <c:smooth val="0"/>
        <c:axId val="503684584"/>
        <c:axId val="503687536"/>
      </c:lineChart>
      <c:catAx>
        <c:axId val="503684584"/>
        <c:scaling>
          <c:orientation val="minMax"/>
        </c:scaling>
        <c:delete val="0"/>
        <c:axPos val="b"/>
        <c:title>
          <c:tx>
            <c:rich>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fr-FR" b="1">
                    <a:solidFill>
                      <a:sysClr val="windowText" lastClr="000000"/>
                    </a:solidFill>
                  </a:rPr>
                  <a:t>Niveaux</a:t>
                </a:r>
              </a:p>
            </c:rich>
          </c:tx>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fr-FR"/>
            </a:p>
          </c:txPr>
        </c:title>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503687536"/>
        <c:crosses val="autoZero"/>
        <c:auto val="1"/>
        <c:lblAlgn val="ctr"/>
        <c:lblOffset val="100"/>
        <c:noMultiLvlLbl val="0"/>
      </c:catAx>
      <c:valAx>
        <c:axId val="503687536"/>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fr-FR" b="1">
                    <a:solidFill>
                      <a:sysClr val="windowText" lastClr="000000"/>
                    </a:solidFill>
                  </a:rPr>
                  <a:t>Valeurs (min)</a:t>
                </a:r>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fr-FR"/>
            </a:p>
          </c:txPr>
        </c:title>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503684584"/>
        <c:crosses val="autoZero"/>
        <c:crossBetween val="between"/>
      </c:valAx>
      <c:spPr>
        <a:solidFill>
          <a:srgbClr val="DEEBF7">
            <a:alpha val="50000"/>
          </a:srgbClr>
        </a:solidFill>
        <a:ln>
          <a:solidFill>
            <a:schemeClr val="bg1"/>
          </a:solidFill>
        </a:ln>
        <a:effectLst/>
      </c:spPr>
    </c:plotArea>
    <c:plotVisOnly val="1"/>
    <c:dispBlanksAs val="gap"/>
    <c:showDLblsOverMax val="0"/>
  </c:chart>
  <c:spPr>
    <a:solidFill>
      <a:schemeClr val="bg1"/>
    </a:solidFill>
    <a:ln w="9525" cap="flat" cmpd="sng" algn="ctr">
      <a:solidFill>
        <a:srgbClr val="898989"/>
      </a:solidFill>
      <a:round/>
    </a:ln>
    <a:effectLst/>
  </c:spPr>
  <c:txPr>
    <a:bodyPr/>
    <a:lstStyle/>
    <a:p>
      <a:pPr>
        <a:defRPr/>
      </a:pPr>
      <a:endParaRPr lang="fr-FR"/>
    </a:p>
  </c:txPr>
  <c:printSettings>
    <c:headerFooter/>
    <c:pageMargins b="0.75" l="0.7" r="0.7" t="0.75" header="0.3" footer="0.3"/>
    <c:pageSetup/>
  </c:printSettings>
</c:chartSpace>
</file>

<file path=xl/charts/chart2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1"/>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dk1"/>
                </a:solidFill>
                <a:latin typeface="+mn-lt"/>
                <a:ea typeface="+mn-ea"/>
                <a:cs typeface="+mn-cs"/>
              </a:defRPr>
            </a:pPr>
            <a:r>
              <a:rPr lang="fr-FR" sz="1800" b="1"/>
              <a:t>Pacing</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dk1"/>
              </a:solidFill>
              <a:latin typeface="+mn-lt"/>
              <a:ea typeface="+mn-ea"/>
              <a:cs typeface="+mn-cs"/>
            </a:defRPr>
          </a:pPr>
          <a:endParaRPr lang="fr-FR"/>
        </a:p>
      </c:txPr>
    </c:title>
    <c:autoTitleDeleted val="0"/>
    <c:plotArea>
      <c:layout/>
      <c:lineChart>
        <c:grouping val="standard"/>
        <c:varyColors val="0"/>
        <c:ser>
          <c:idx val="0"/>
          <c:order val="0"/>
          <c:spPr>
            <a:ln w="28575" cap="rnd">
              <a:solidFill>
                <a:srgbClr val="2F5597"/>
              </a:solidFill>
              <a:round/>
            </a:ln>
            <a:effectLst/>
          </c:spPr>
          <c:marker>
            <c:symbol val="none"/>
          </c:marker>
          <c:val>
            <c:numRef>
              <c:f>ANALYSE!$C$6:$H$6</c:f>
              <c:numCache>
                <c:formatCode>General</c:formatCode>
                <c:ptCount val="6"/>
                <c:pt idx="0">
                  <c:v>42.684563758389267</c:v>
                </c:pt>
                <c:pt idx="1">
                  <c:v>51.555555555555557</c:v>
                </c:pt>
                <c:pt idx="2">
                  <c:v>56.202531645569628</c:v>
                </c:pt>
                <c:pt idx="3">
                  <c:v>54.782608695652179</c:v>
                </c:pt>
                <c:pt idx="4">
                  <c:v>72.467568230747958</c:v>
                </c:pt>
                <c:pt idx="5">
                  <c:v>34.615411242624035</c:v>
                </c:pt>
              </c:numCache>
            </c:numRef>
          </c:val>
          <c:smooth val="0"/>
          <c:extLst>
            <c:ext xmlns:c16="http://schemas.microsoft.com/office/drawing/2014/chart" uri="{C3380CC4-5D6E-409C-BE32-E72D297353CC}">
              <c16:uniqueId val="{00000000-DF46-40C7-AD45-AF1FD3D24293}"/>
            </c:ext>
          </c:extLst>
        </c:ser>
        <c:dLbls>
          <c:showLegendKey val="0"/>
          <c:showVal val="0"/>
          <c:showCatName val="0"/>
          <c:showSerName val="0"/>
          <c:showPercent val="0"/>
          <c:showBubbleSize val="0"/>
        </c:dLbls>
        <c:smooth val="0"/>
        <c:axId val="176293736"/>
        <c:axId val="176294064"/>
      </c:lineChart>
      <c:catAx>
        <c:axId val="176293736"/>
        <c:scaling>
          <c:orientation val="minMax"/>
        </c:scaling>
        <c:delete val="0"/>
        <c:axPos val="b"/>
        <c:title>
          <c:tx>
            <c:rich>
              <a:bodyPr rot="0" spcFirstLastPara="1" vertOverflow="ellipsis" vert="horz" wrap="square" anchor="ctr" anchorCtr="1"/>
              <a:lstStyle/>
              <a:p>
                <a:pPr algn="l">
                  <a:defRPr sz="1000" b="0" i="0" u="none" strike="noStrike" kern="1200" baseline="0">
                    <a:solidFill>
                      <a:schemeClr val="dk1"/>
                    </a:solidFill>
                    <a:latin typeface="+mn-lt"/>
                    <a:ea typeface="+mn-ea"/>
                    <a:cs typeface="+mn-cs"/>
                  </a:defRPr>
                </a:pPr>
                <a:r>
                  <a:rPr lang="fr-FR"/>
                  <a:t>Niveaux</a:t>
                </a:r>
              </a:p>
            </c:rich>
          </c:tx>
          <c:overlay val="0"/>
          <c:spPr>
            <a:noFill/>
            <a:ln>
              <a:noFill/>
            </a:ln>
            <a:effectLst/>
          </c:spPr>
          <c:txPr>
            <a:bodyPr rot="0" spcFirstLastPara="1" vertOverflow="ellipsis" vert="horz" wrap="square" anchor="ctr" anchorCtr="1"/>
            <a:lstStyle/>
            <a:p>
              <a:pPr algn="l">
                <a:defRPr sz="1000" b="0" i="0" u="none" strike="noStrike" kern="1200" baseline="0">
                  <a:solidFill>
                    <a:schemeClr val="dk1"/>
                  </a:solidFill>
                  <a:latin typeface="+mn-lt"/>
                  <a:ea typeface="+mn-ea"/>
                  <a:cs typeface="+mn-cs"/>
                </a:defRPr>
              </a:pPr>
              <a:endParaRPr lang="fr-FR"/>
            </a:p>
          </c:txPr>
        </c:title>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dk1"/>
                </a:solidFill>
                <a:latin typeface="+mn-lt"/>
                <a:ea typeface="+mn-ea"/>
                <a:cs typeface="+mn-cs"/>
              </a:defRPr>
            </a:pPr>
            <a:endParaRPr lang="fr-FR"/>
          </a:p>
        </c:txPr>
        <c:crossAx val="176294064"/>
        <c:crosses val="autoZero"/>
        <c:auto val="1"/>
        <c:lblAlgn val="ctr"/>
        <c:lblOffset val="100"/>
        <c:noMultiLvlLbl val="0"/>
      </c:catAx>
      <c:valAx>
        <c:axId val="176294064"/>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chemeClr val="dk1"/>
                    </a:solidFill>
                    <a:latin typeface="+mn-lt"/>
                    <a:ea typeface="+mn-ea"/>
                    <a:cs typeface="+mn-cs"/>
                  </a:defRPr>
                </a:pPr>
                <a:r>
                  <a:rPr lang="fr-FR"/>
                  <a:t>Valeurs</a:t>
                </a:r>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dk1"/>
                  </a:solidFill>
                  <a:latin typeface="+mn-lt"/>
                  <a:ea typeface="+mn-ea"/>
                  <a:cs typeface="+mn-cs"/>
                </a:defRPr>
              </a:pPr>
              <a:endParaRPr lang="fr-FR"/>
            </a:p>
          </c:txPr>
        </c:title>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dk1"/>
                </a:solidFill>
                <a:latin typeface="+mn-lt"/>
                <a:ea typeface="+mn-ea"/>
                <a:cs typeface="+mn-cs"/>
              </a:defRPr>
            </a:pPr>
            <a:endParaRPr lang="fr-FR"/>
          </a:p>
        </c:txPr>
        <c:crossAx val="176293736"/>
        <c:crosses val="autoZero"/>
        <c:crossBetween val="between"/>
      </c:valAx>
      <c:spPr>
        <a:solidFill>
          <a:srgbClr val="DEEBF7">
            <a:alpha val="50000"/>
          </a:srgbClr>
        </a:solidFill>
        <a:ln>
          <a:noFill/>
        </a:ln>
        <a:effectLst/>
      </c:spPr>
    </c:plotArea>
    <c:plotVisOnly val="1"/>
    <c:dispBlanksAs val="gap"/>
    <c:showDLblsOverMax val="0"/>
  </c:chart>
  <c:spPr>
    <a:solidFill>
      <a:schemeClr val="lt1"/>
    </a:solidFill>
    <a:ln w="6350" cap="flat" cmpd="sng" algn="ctr">
      <a:solidFill>
        <a:srgbClr val="898989"/>
      </a:solidFill>
      <a:prstDash val="solid"/>
      <a:round/>
    </a:ln>
    <a:effectLst/>
  </c:spPr>
  <c:txPr>
    <a:bodyPr/>
    <a:lstStyle/>
    <a:p>
      <a:pPr>
        <a:defRPr>
          <a:solidFill>
            <a:schemeClr val="dk1"/>
          </a:solidFill>
          <a:latin typeface="+mn-lt"/>
          <a:ea typeface="+mn-ea"/>
          <a:cs typeface="+mn-cs"/>
        </a:defRPr>
      </a:pPr>
      <a:endParaRPr lang="fr-FR"/>
    </a:p>
  </c:txPr>
  <c:printSettings>
    <c:headerFooter/>
    <c:pageMargins b="0.75" l="0.7" r="0.7" t="0.75" header="0.3" footer="0.3"/>
    <c:pageSetup/>
  </c:printSettings>
</c:chartSpace>
</file>

<file path=xl/charts/chart2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1"/>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a:pPr>
            <a:r>
              <a:rPr lang="fr-FR"/>
              <a:t>Learning Curve</a:t>
            </a:r>
          </a:p>
        </c:rich>
      </c:tx>
      <c:overlay val="0"/>
    </c:title>
    <c:autoTitleDeleted val="0"/>
    <c:plotArea>
      <c:layout/>
      <c:lineChart>
        <c:grouping val="standard"/>
        <c:varyColors val="0"/>
        <c:ser>
          <c:idx val="0"/>
          <c:order val="0"/>
          <c:spPr>
            <a:ln w="28575" cmpd="sng">
              <a:solidFill>
                <a:srgbClr val="2F5597"/>
              </a:solidFill>
            </a:ln>
          </c:spPr>
          <c:marker>
            <c:symbol val="none"/>
          </c:marker>
          <c:val>
            <c:numRef>
              <c:f>'Learning Curve'!$AZ$4:$AZ$9</c:f>
              <c:numCache>
                <c:formatCode>General</c:formatCode>
                <c:ptCount val="6"/>
                <c:pt idx="0">
                  <c:v>22</c:v>
                </c:pt>
                <c:pt idx="1">
                  <c:v>6</c:v>
                </c:pt>
                <c:pt idx="2">
                  <c:v>10</c:v>
                </c:pt>
                <c:pt idx="3">
                  <c:v>3</c:v>
                </c:pt>
                <c:pt idx="4">
                  <c:v>5</c:v>
                </c:pt>
                <c:pt idx="5">
                  <c:v>4</c:v>
                </c:pt>
              </c:numCache>
            </c:numRef>
          </c:val>
          <c:smooth val="0"/>
          <c:extLst>
            <c:ext xmlns:c16="http://schemas.microsoft.com/office/drawing/2014/chart" uri="{C3380CC4-5D6E-409C-BE32-E72D297353CC}">
              <c16:uniqueId val="{00000000-B85C-46FB-BD14-7B2F70881CF7}"/>
            </c:ext>
          </c:extLst>
        </c:ser>
        <c:dLbls>
          <c:showLegendKey val="0"/>
          <c:showVal val="0"/>
          <c:showCatName val="0"/>
          <c:showSerName val="0"/>
          <c:showPercent val="0"/>
          <c:showBubbleSize val="0"/>
        </c:dLbls>
        <c:smooth val="0"/>
        <c:axId val="1298067188"/>
        <c:axId val="1607430243"/>
      </c:lineChart>
      <c:catAx>
        <c:axId val="1298067188"/>
        <c:scaling>
          <c:orientation val="minMax"/>
        </c:scaling>
        <c:delete val="0"/>
        <c:axPos val="b"/>
        <c:title>
          <c:tx>
            <c:rich>
              <a:bodyPr/>
              <a:lstStyle/>
              <a:p>
                <a:pPr lvl="0">
                  <a:defRPr b="1" i="0"/>
                </a:pPr>
                <a:r>
                  <a:rPr lang="fr-FR"/>
                  <a:t>Niveaux</a:t>
                </a:r>
              </a:p>
            </c:rich>
          </c:tx>
          <c:overlay val="0"/>
        </c:title>
        <c:majorTickMark val="cross"/>
        <c:minorTickMark val="cross"/>
        <c:tickLblPos val="nextTo"/>
        <c:txPr>
          <a:bodyPr/>
          <a:lstStyle/>
          <a:p>
            <a:pPr lvl="0">
              <a:defRPr b="0"/>
            </a:pPr>
            <a:endParaRPr lang="fr-FR"/>
          </a:p>
        </c:txPr>
        <c:crossAx val="1607430243"/>
        <c:crosses val="autoZero"/>
        <c:auto val="1"/>
        <c:lblAlgn val="ctr"/>
        <c:lblOffset val="100"/>
        <c:noMultiLvlLbl val="1"/>
      </c:catAx>
      <c:valAx>
        <c:axId val="1607430243"/>
        <c:scaling>
          <c:orientation val="minMax"/>
        </c:scaling>
        <c:delete val="0"/>
        <c:axPos val="l"/>
        <c:majorGridlines>
          <c:spPr>
            <a:ln>
              <a:solidFill>
                <a:srgbClr val="B7B7B7"/>
              </a:solidFill>
            </a:ln>
          </c:spPr>
        </c:majorGridlines>
        <c:title>
          <c:tx>
            <c:rich>
              <a:bodyPr/>
              <a:lstStyle/>
              <a:p>
                <a:pPr lvl="0">
                  <a:defRPr b="1" i="0"/>
                </a:pPr>
                <a:r>
                  <a:rPr lang="fr-FR"/>
                  <a:t>Valeurs</a:t>
                </a:r>
              </a:p>
            </c:rich>
          </c:tx>
          <c:overlay val="0"/>
        </c:title>
        <c:numFmt formatCode="General" sourceLinked="1"/>
        <c:majorTickMark val="cross"/>
        <c:minorTickMark val="cross"/>
        <c:tickLblPos val="nextTo"/>
        <c:spPr>
          <a:ln w="47625">
            <a:noFill/>
          </a:ln>
        </c:spPr>
        <c:txPr>
          <a:bodyPr/>
          <a:lstStyle/>
          <a:p>
            <a:pPr lvl="0">
              <a:defRPr b="0"/>
            </a:pPr>
            <a:endParaRPr lang="fr-FR"/>
          </a:p>
        </c:txPr>
        <c:crossAx val="1298067188"/>
        <c:crosses val="autoZero"/>
        <c:crossBetween val="between"/>
      </c:valAx>
      <c:spPr>
        <a:solidFill>
          <a:srgbClr val="DEEBF7">
            <a:alpha val="50000"/>
          </a:srgbClr>
        </a:solidFill>
      </c:spPr>
    </c:plotArea>
    <c:plotVisOnly val="1"/>
    <c:dispBlanksAs val="zero"/>
    <c:showDLblsOverMax val="1"/>
  </c:chart>
  <c:spPr>
    <a:ln>
      <a:solidFill>
        <a:srgbClr val="898989"/>
      </a:solidFill>
    </a:ln>
  </c:sp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8" Type="http://schemas.openxmlformats.org/officeDocument/2006/relationships/image" Target="../media/image8.png"/><Relationship Id="rId13" Type="http://schemas.openxmlformats.org/officeDocument/2006/relationships/image" Target="../media/image13.png"/><Relationship Id="rId18" Type="http://schemas.openxmlformats.org/officeDocument/2006/relationships/image" Target="../media/image18.png"/><Relationship Id="rId26" Type="http://schemas.openxmlformats.org/officeDocument/2006/relationships/image" Target="../media/image26.png"/><Relationship Id="rId3" Type="http://schemas.openxmlformats.org/officeDocument/2006/relationships/image" Target="../media/image3.png"/><Relationship Id="rId21" Type="http://schemas.openxmlformats.org/officeDocument/2006/relationships/image" Target="../media/image21.jpeg"/><Relationship Id="rId7" Type="http://schemas.openxmlformats.org/officeDocument/2006/relationships/image" Target="../media/image7.png"/><Relationship Id="rId12" Type="http://schemas.openxmlformats.org/officeDocument/2006/relationships/image" Target="../media/image12.png"/><Relationship Id="rId17" Type="http://schemas.openxmlformats.org/officeDocument/2006/relationships/image" Target="../media/image17.png"/><Relationship Id="rId25" Type="http://schemas.openxmlformats.org/officeDocument/2006/relationships/image" Target="../media/image25.jpg"/><Relationship Id="rId2" Type="http://schemas.openxmlformats.org/officeDocument/2006/relationships/image" Target="../media/image2.png"/><Relationship Id="rId16" Type="http://schemas.openxmlformats.org/officeDocument/2006/relationships/image" Target="../media/image16.png"/><Relationship Id="rId20" Type="http://schemas.openxmlformats.org/officeDocument/2006/relationships/image" Target="../media/image20.png"/><Relationship Id="rId29" Type="http://schemas.openxmlformats.org/officeDocument/2006/relationships/image" Target="../media/image29.png"/><Relationship Id="rId1" Type="http://schemas.openxmlformats.org/officeDocument/2006/relationships/image" Target="../media/image1.png"/><Relationship Id="rId6" Type="http://schemas.openxmlformats.org/officeDocument/2006/relationships/image" Target="../media/image6.png"/><Relationship Id="rId11" Type="http://schemas.openxmlformats.org/officeDocument/2006/relationships/image" Target="../media/image11.png"/><Relationship Id="rId24" Type="http://schemas.openxmlformats.org/officeDocument/2006/relationships/image" Target="../media/image24.jpg"/><Relationship Id="rId5" Type="http://schemas.openxmlformats.org/officeDocument/2006/relationships/image" Target="../media/image5.png"/><Relationship Id="rId15" Type="http://schemas.openxmlformats.org/officeDocument/2006/relationships/image" Target="../media/image15.png"/><Relationship Id="rId23" Type="http://schemas.openxmlformats.org/officeDocument/2006/relationships/image" Target="../media/image23.jpg"/><Relationship Id="rId28" Type="http://schemas.openxmlformats.org/officeDocument/2006/relationships/image" Target="../media/image28.png"/><Relationship Id="rId10" Type="http://schemas.openxmlformats.org/officeDocument/2006/relationships/image" Target="../media/image10.png"/><Relationship Id="rId19" Type="http://schemas.openxmlformats.org/officeDocument/2006/relationships/image" Target="../media/image19.png"/><Relationship Id="rId4" Type="http://schemas.openxmlformats.org/officeDocument/2006/relationships/image" Target="../media/image4.png"/><Relationship Id="rId9" Type="http://schemas.openxmlformats.org/officeDocument/2006/relationships/image" Target="../media/image9.png"/><Relationship Id="rId14" Type="http://schemas.openxmlformats.org/officeDocument/2006/relationships/image" Target="../media/image14.png"/><Relationship Id="rId22" Type="http://schemas.openxmlformats.org/officeDocument/2006/relationships/image" Target="../media/image22.jpeg"/><Relationship Id="rId27" Type="http://schemas.openxmlformats.org/officeDocument/2006/relationships/image" Target="../media/image27.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s>
</file>

<file path=xl/drawings/_rels/drawing3.xml.rels><?xml version="1.0" encoding="UTF-8" standalone="yes"?>
<Relationships xmlns="http://schemas.openxmlformats.org/package/2006/relationships"><Relationship Id="rId3" Type="http://schemas.openxmlformats.org/officeDocument/2006/relationships/chart" Target="../charts/chart6.xml"/><Relationship Id="rId2" Type="http://schemas.openxmlformats.org/officeDocument/2006/relationships/chart" Target="../charts/chart5.xml"/><Relationship Id="rId1" Type="http://schemas.openxmlformats.org/officeDocument/2006/relationships/chart" Target="../charts/chart4.xml"/></Relationships>
</file>

<file path=xl/drawings/_rels/drawing4.xml.rels><?xml version="1.0" encoding="UTF-8" standalone="yes"?>
<Relationships xmlns="http://schemas.openxmlformats.org/package/2006/relationships"><Relationship Id="rId3" Type="http://schemas.openxmlformats.org/officeDocument/2006/relationships/chart" Target="../charts/chart9.xml"/><Relationship Id="rId2" Type="http://schemas.openxmlformats.org/officeDocument/2006/relationships/chart" Target="../charts/chart8.xml"/><Relationship Id="rId1" Type="http://schemas.openxmlformats.org/officeDocument/2006/relationships/chart" Target="../charts/chart7.xml"/></Relationships>
</file>

<file path=xl/drawings/_rels/drawing5.xml.rels><?xml version="1.0" encoding="UTF-8" standalone="yes"?>
<Relationships xmlns="http://schemas.openxmlformats.org/package/2006/relationships"><Relationship Id="rId3" Type="http://schemas.openxmlformats.org/officeDocument/2006/relationships/chart" Target="../charts/chart12.xml"/><Relationship Id="rId2" Type="http://schemas.openxmlformats.org/officeDocument/2006/relationships/chart" Target="../charts/chart11.xml"/><Relationship Id="rId1" Type="http://schemas.openxmlformats.org/officeDocument/2006/relationships/chart" Target="../charts/chart10.xml"/></Relationships>
</file>

<file path=xl/drawings/_rels/drawing6.xml.rels><?xml version="1.0" encoding="UTF-8" standalone="yes"?>
<Relationships xmlns="http://schemas.openxmlformats.org/package/2006/relationships"><Relationship Id="rId3" Type="http://schemas.openxmlformats.org/officeDocument/2006/relationships/chart" Target="../charts/chart15.xml"/><Relationship Id="rId2" Type="http://schemas.openxmlformats.org/officeDocument/2006/relationships/chart" Target="../charts/chart14.xml"/><Relationship Id="rId1" Type="http://schemas.openxmlformats.org/officeDocument/2006/relationships/chart" Target="../charts/chart13.xml"/></Relationships>
</file>

<file path=xl/drawings/_rels/drawing8.xml.rels><?xml version="1.0" encoding="UTF-8" standalone="yes"?>
<Relationships xmlns="http://schemas.openxmlformats.org/package/2006/relationships"><Relationship Id="rId3" Type="http://schemas.openxmlformats.org/officeDocument/2006/relationships/chart" Target="../charts/chart18.xml"/><Relationship Id="rId2" Type="http://schemas.openxmlformats.org/officeDocument/2006/relationships/chart" Target="../charts/chart17.xml"/><Relationship Id="rId1" Type="http://schemas.openxmlformats.org/officeDocument/2006/relationships/chart" Target="../charts/chart16.xml"/></Relationships>
</file>

<file path=xl/drawings/_rels/drawing9.xml.rels><?xml version="1.0" encoding="UTF-8" standalone="yes"?>
<Relationships xmlns="http://schemas.openxmlformats.org/package/2006/relationships"><Relationship Id="rId1" Type="http://schemas.openxmlformats.org/officeDocument/2006/relationships/chart" Target="../charts/chart19.xml"/></Relationships>
</file>

<file path=xl/drawings/_rels/drawing10.xml.rels><?xml version="1.0" encoding="UTF-8" standalone="yes"?>
<Relationships xmlns="http://schemas.openxmlformats.org/package/2006/relationships"><Relationship Id="rId3" Type="http://schemas.openxmlformats.org/officeDocument/2006/relationships/chart" Target="../charts/chart22.xml"/><Relationship Id="rId2" Type="http://schemas.openxmlformats.org/officeDocument/2006/relationships/chart" Target="../charts/chart21.xml"/><Relationship Id="rId1" Type="http://schemas.openxmlformats.org/officeDocument/2006/relationships/chart" Target="../charts/chart20.xml"/><Relationship Id="rId4" Type="http://schemas.openxmlformats.org/officeDocument/2006/relationships/chart" Target="../charts/chart23.xml"/></Relationships>
</file>

<file path=xl/drawings/drawing1.xml><?xml version="1.0" encoding="utf-8"?>
<xdr:wsDr xmlns:xdr="http://schemas.openxmlformats.org/drawingml/2006/spreadsheetDrawing" xmlns:a="http://schemas.openxmlformats.org/drawingml/2006/main">
  <xdr:twoCellAnchor editAs="oneCell">
    <xdr:from>
      <xdr:col>1</xdr:col>
      <xdr:colOff>2162735</xdr:colOff>
      <xdr:row>8</xdr:row>
      <xdr:rowOff>323290</xdr:rowOff>
    </xdr:from>
    <xdr:to>
      <xdr:col>1</xdr:col>
      <xdr:colOff>3702553</xdr:colOff>
      <xdr:row>8</xdr:row>
      <xdr:rowOff>886739</xdr:rowOff>
    </xdr:to>
    <xdr:pic>
      <xdr:nvPicPr>
        <xdr:cNvPr id="5" name="Image 4">
          <a:extLst>
            <a:ext uri="{FF2B5EF4-FFF2-40B4-BE49-F238E27FC236}">
              <a16:creationId xmlns:a16="http://schemas.microsoft.com/office/drawing/2014/main" id="{563BA660-AB0F-4B2E-A9C3-5A406E1BEF29}"/>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941794" y="5074584"/>
          <a:ext cx="1539818" cy="563449"/>
        </a:xfrm>
        <a:prstGeom prst="rect">
          <a:avLst/>
        </a:prstGeom>
      </xdr:spPr>
    </xdr:pic>
    <xdr:clientData/>
  </xdr:twoCellAnchor>
  <xdr:twoCellAnchor editAs="oneCell">
    <xdr:from>
      <xdr:col>2</xdr:col>
      <xdr:colOff>1778694</xdr:colOff>
      <xdr:row>8</xdr:row>
      <xdr:rowOff>252133</xdr:rowOff>
    </xdr:from>
    <xdr:to>
      <xdr:col>2</xdr:col>
      <xdr:colOff>5201218</xdr:colOff>
      <xdr:row>8</xdr:row>
      <xdr:rowOff>801388</xdr:rowOff>
    </xdr:to>
    <xdr:pic>
      <xdr:nvPicPr>
        <xdr:cNvPr id="7" name="Image 6">
          <a:extLst>
            <a:ext uri="{FF2B5EF4-FFF2-40B4-BE49-F238E27FC236}">
              <a16:creationId xmlns:a16="http://schemas.microsoft.com/office/drawing/2014/main" id="{2E3DEFE4-FCE6-407F-9342-9ADA7EAF6923}"/>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10922694" y="8103454"/>
          <a:ext cx="3422524" cy="549255"/>
        </a:xfrm>
        <a:prstGeom prst="rect">
          <a:avLst/>
        </a:prstGeom>
      </xdr:spPr>
    </xdr:pic>
    <xdr:clientData/>
  </xdr:twoCellAnchor>
  <xdr:twoCellAnchor editAs="oneCell">
    <xdr:from>
      <xdr:col>3</xdr:col>
      <xdr:colOff>756557</xdr:colOff>
      <xdr:row>8</xdr:row>
      <xdr:rowOff>330654</xdr:rowOff>
    </xdr:from>
    <xdr:to>
      <xdr:col>3</xdr:col>
      <xdr:colOff>3598078</xdr:colOff>
      <xdr:row>8</xdr:row>
      <xdr:rowOff>879909</xdr:rowOff>
    </xdr:to>
    <xdr:pic>
      <xdr:nvPicPr>
        <xdr:cNvPr id="9" name="Image 8">
          <a:extLst>
            <a:ext uri="{FF2B5EF4-FFF2-40B4-BE49-F238E27FC236}">
              <a16:creationId xmlns:a16="http://schemas.microsoft.com/office/drawing/2014/main" id="{299A49A3-2691-42B1-A2D9-0E40322F9130}"/>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17112343" y="8181975"/>
          <a:ext cx="2841521" cy="549255"/>
        </a:xfrm>
        <a:prstGeom prst="rect">
          <a:avLst/>
        </a:prstGeom>
      </xdr:spPr>
    </xdr:pic>
    <xdr:clientData/>
  </xdr:twoCellAnchor>
  <xdr:twoCellAnchor editAs="oneCell">
    <xdr:from>
      <xdr:col>4</xdr:col>
      <xdr:colOff>217714</xdr:colOff>
      <xdr:row>8</xdr:row>
      <xdr:rowOff>381000</xdr:rowOff>
    </xdr:from>
    <xdr:to>
      <xdr:col>4</xdr:col>
      <xdr:colOff>4144138</xdr:colOff>
      <xdr:row>8</xdr:row>
      <xdr:rowOff>927080</xdr:rowOff>
    </xdr:to>
    <xdr:pic>
      <xdr:nvPicPr>
        <xdr:cNvPr id="11" name="Image 10">
          <a:extLst>
            <a:ext uri="{FF2B5EF4-FFF2-40B4-BE49-F238E27FC236}">
              <a16:creationId xmlns:a16="http://schemas.microsoft.com/office/drawing/2014/main" id="{A897F004-2DC4-4682-89CF-18525321AD89}"/>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19825607" y="5102679"/>
          <a:ext cx="3926424" cy="546080"/>
        </a:xfrm>
        <a:prstGeom prst="rect">
          <a:avLst/>
        </a:prstGeom>
      </xdr:spPr>
    </xdr:pic>
    <xdr:clientData/>
  </xdr:twoCellAnchor>
  <xdr:twoCellAnchor editAs="oneCell">
    <xdr:from>
      <xdr:col>5</xdr:col>
      <xdr:colOff>81642</xdr:colOff>
      <xdr:row>8</xdr:row>
      <xdr:rowOff>381000</xdr:rowOff>
    </xdr:from>
    <xdr:to>
      <xdr:col>5</xdr:col>
      <xdr:colOff>3050158</xdr:colOff>
      <xdr:row>8</xdr:row>
      <xdr:rowOff>930255</xdr:rowOff>
    </xdr:to>
    <xdr:pic>
      <xdr:nvPicPr>
        <xdr:cNvPr id="13" name="Image 12">
          <a:extLst>
            <a:ext uri="{FF2B5EF4-FFF2-40B4-BE49-F238E27FC236}">
              <a16:creationId xmlns:a16="http://schemas.microsoft.com/office/drawing/2014/main" id="{FB92FA4B-FE21-4840-B118-54138118E1A1}"/>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15035892" y="2979964"/>
          <a:ext cx="2968516" cy="549255"/>
        </a:xfrm>
        <a:prstGeom prst="rect">
          <a:avLst/>
        </a:prstGeom>
      </xdr:spPr>
    </xdr:pic>
    <xdr:clientData/>
  </xdr:twoCellAnchor>
  <xdr:twoCellAnchor editAs="oneCell">
    <xdr:from>
      <xdr:col>6</xdr:col>
      <xdr:colOff>1997528</xdr:colOff>
      <xdr:row>8</xdr:row>
      <xdr:rowOff>198664</xdr:rowOff>
    </xdr:from>
    <xdr:to>
      <xdr:col>6</xdr:col>
      <xdr:colOff>4921595</xdr:colOff>
      <xdr:row>8</xdr:row>
      <xdr:rowOff>742477</xdr:rowOff>
    </xdr:to>
    <xdr:pic>
      <xdr:nvPicPr>
        <xdr:cNvPr id="15" name="Image 14">
          <a:extLst>
            <a:ext uri="{FF2B5EF4-FFF2-40B4-BE49-F238E27FC236}">
              <a16:creationId xmlns:a16="http://schemas.microsoft.com/office/drawing/2014/main" id="{0B6ED52F-CDD4-43FB-9F97-E656050AEE63}"/>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tretch>
          <a:fillRect/>
        </a:stretch>
      </xdr:blipFill>
      <xdr:spPr>
        <a:xfrm>
          <a:off x="29343803" y="6342289"/>
          <a:ext cx="2924067" cy="543813"/>
        </a:xfrm>
        <a:prstGeom prst="rect">
          <a:avLst/>
        </a:prstGeom>
      </xdr:spPr>
    </xdr:pic>
    <xdr:clientData/>
  </xdr:twoCellAnchor>
  <xdr:twoCellAnchor editAs="oneCell">
    <xdr:from>
      <xdr:col>7</xdr:col>
      <xdr:colOff>1564821</xdr:colOff>
      <xdr:row>8</xdr:row>
      <xdr:rowOff>190500</xdr:rowOff>
    </xdr:from>
    <xdr:to>
      <xdr:col>7</xdr:col>
      <xdr:colOff>5034968</xdr:colOff>
      <xdr:row>8</xdr:row>
      <xdr:rowOff>736580</xdr:rowOff>
    </xdr:to>
    <xdr:pic>
      <xdr:nvPicPr>
        <xdr:cNvPr id="17" name="Image 16">
          <a:extLst>
            <a:ext uri="{FF2B5EF4-FFF2-40B4-BE49-F238E27FC236}">
              <a16:creationId xmlns:a16="http://schemas.microsoft.com/office/drawing/2014/main" id="{017DC4B7-3D14-484D-93E8-C2308A42CA15}"/>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37474071" y="8041821"/>
          <a:ext cx="3470147" cy="546080"/>
        </a:xfrm>
        <a:prstGeom prst="rect">
          <a:avLst/>
        </a:prstGeom>
      </xdr:spPr>
    </xdr:pic>
    <xdr:clientData/>
  </xdr:twoCellAnchor>
  <xdr:twoCellAnchor editAs="oneCell">
    <xdr:from>
      <xdr:col>1</xdr:col>
      <xdr:colOff>2390056</xdr:colOff>
      <xdr:row>7</xdr:row>
      <xdr:rowOff>196102</xdr:rowOff>
    </xdr:from>
    <xdr:to>
      <xdr:col>1</xdr:col>
      <xdr:colOff>3307597</xdr:colOff>
      <xdr:row>7</xdr:row>
      <xdr:rowOff>2148655</xdr:rowOff>
    </xdr:to>
    <xdr:pic>
      <xdr:nvPicPr>
        <xdr:cNvPr id="19" name="Image 18">
          <a:extLst>
            <a:ext uri="{FF2B5EF4-FFF2-40B4-BE49-F238E27FC236}">
              <a16:creationId xmlns:a16="http://schemas.microsoft.com/office/drawing/2014/main" id="{265C0063-2C3F-4EC3-B659-654623305D95}"/>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5169115" y="2627778"/>
          <a:ext cx="917541" cy="1952553"/>
        </a:xfrm>
        <a:prstGeom prst="rect">
          <a:avLst/>
        </a:prstGeom>
      </xdr:spPr>
    </xdr:pic>
    <xdr:clientData/>
  </xdr:twoCellAnchor>
  <xdr:twoCellAnchor editAs="oneCell">
    <xdr:from>
      <xdr:col>2</xdr:col>
      <xdr:colOff>1879385</xdr:colOff>
      <xdr:row>7</xdr:row>
      <xdr:rowOff>653143</xdr:rowOff>
    </xdr:from>
    <xdr:to>
      <xdr:col>2</xdr:col>
      <xdr:colOff>5207958</xdr:colOff>
      <xdr:row>7</xdr:row>
      <xdr:rowOff>1461386</xdr:rowOff>
    </xdr:to>
    <xdr:pic>
      <xdr:nvPicPr>
        <xdr:cNvPr id="21" name="Image 20">
          <a:extLst>
            <a:ext uri="{FF2B5EF4-FFF2-40B4-BE49-F238E27FC236}">
              <a16:creationId xmlns:a16="http://schemas.microsoft.com/office/drawing/2014/main" id="{BC596795-2E82-467B-8B33-A62D584306F6}"/>
            </a:ext>
          </a:extLst>
        </xdr:cNvPr>
        <xdr:cNvPicPr>
          <a:picLocks noChangeAspect="1"/>
        </xdr:cNvPicPr>
      </xdr:nvPicPr>
      <xdr:blipFill>
        <a:blip xmlns:r="http://schemas.openxmlformats.org/officeDocument/2006/relationships" r:embed="rId9">
          <a:extLst>
            <a:ext uri="{28A0092B-C50C-407E-A947-70E740481C1C}">
              <a14:useLocalDpi xmlns:a14="http://schemas.microsoft.com/office/drawing/2010/main" val="0"/>
            </a:ext>
          </a:extLst>
        </a:blip>
        <a:stretch>
          <a:fillRect/>
        </a:stretch>
      </xdr:blipFill>
      <xdr:spPr>
        <a:xfrm>
          <a:off x="11023385" y="6191250"/>
          <a:ext cx="3328573" cy="808243"/>
        </a:xfrm>
        <a:prstGeom prst="rect">
          <a:avLst/>
        </a:prstGeom>
      </xdr:spPr>
    </xdr:pic>
    <xdr:clientData/>
  </xdr:twoCellAnchor>
  <xdr:twoCellAnchor editAs="oneCell">
    <xdr:from>
      <xdr:col>3</xdr:col>
      <xdr:colOff>721179</xdr:colOff>
      <xdr:row>7</xdr:row>
      <xdr:rowOff>843643</xdr:rowOff>
    </xdr:from>
    <xdr:to>
      <xdr:col>3</xdr:col>
      <xdr:colOff>3734626</xdr:colOff>
      <xdr:row>7</xdr:row>
      <xdr:rowOff>1665492</xdr:rowOff>
    </xdr:to>
    <xdr:pic>
      <xdr:nvPicPr>
        <xdr:cNvPr id="23" name="Image 22">
          <a:extLst>
            <a:ext uri="{FF2B5EF4-FFF2-40B4-BE49-F238E27FC236}">
              <a16:creationId xmlns:a16="http://schemas.microsoft.com/office/drawing/2014/main" id="{B6D10473-E83C-46DF-A059-B25279ED9CC4}"/>
            </a:ext>
          </a:extLst>
        </xdr:cNvPr>
        <xdr:cNvPicPr>
          <a:picLocks noChangeAspect="1"/>
        </xdr:cNvPicPr>
      </xdr:nvPicPr>
      <xdr:blipFill>
        <a:blip xmlns:r="http://schemas.openxmlformats.org/officeDocument/2006/relationships" r:embed="rId10">
          <a:extLst>
            <a:ext uri="{28A0092B-C50C-407E-A947-70E740481C1C}">
              <a14:useLocalDpi xmlns:a14="http://schemas.microsoft.com/office/drawing/2010/main" val="0"/>
            </a:ext>
          </a:extLst>
        </a:blip>
        <a:stretch>
          <a:fillRect/>
        </a:stretch>
      </xdr:blipFill>
      <xdr:spPr>
        <a:xfrm>
          <a:off x="17076965" y="6381750"/>
          <a:ext cx="3013447" cy="821849"/>
        </a:xfrm>
        <a:prstGeom prst="rect">
          <a:avLst/>
        </a:prstGeom>
      </xdr:spPr>
    </xdr:pic>
    <xdr:clientData/>
  </xdr:twoCellAnchor>
  <xdr:twoCellAnchor editAs="oneCell">
    <xdr:from>
      <xdr:col>4</xdr:col>
      <xdr:colOff>503462</xdr:colOff>
      <xdr:row>7</xdr:row>
      <xdr:rowOff>1401536</xdr:rowOff>
    </xdr:from>
    <xdr:to>
      <xdr:col>4</xdr:col>
      <xdr:colOff>3818159</xdr:colOff>
      <xdr:row>7</xdr:row>
      <xdr:rowOff>2216128</xdr:rowOff>
    </xdr:to>
    <xdr:pic>
      <xdr:nvPicPr>
        <xdr:cNvPr id="25" name="Image 24">
          <a:extLst>
            <a:ext uri="{FF2B5EF4-FFF2-40B4-BE49-F238E27FC236}">
              <a16:creationId xmlns:a16="http://schemas.microsoft.com/office/drawing/2014/main" id="{DCDBA9C9-670E-4285-8BA8-7854F5BA88FA}"/>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20111355" y="3810000"/>
          <a:ext cx="3314697" cy="814592"/>
        </a:xfrm>
        <a:prstGeom prst="rect">
          <a:avLst/>
        </a:prstGeom>
      </xdr:spPr>
    </xdr:pic>
    <xdr:clientData/>
  </xdr:twoCellAnchor>
  <xdr:twoCellAnchor editAs="oneCell">
    <xdr:from>
      <xdr:col>5</xdr:col>
      <xdr:colOff>618724</xdr:colOff>
      <xdr:row>7</xdr:row>
      <xdr:rowOff>151518</xdr:rowOff>
    </xdr:from>
    <xdr:to>
      <xdr:col>5</xdr:col>
      <xdr:colOff>1299881</xdr:colOff>
      <xdr:row>7</xdr:row>
      <xdr:rowOff>2259099</xdr:rowOff>
    </xdr:to>
    <xdr:pic>
      <xdr:nvPicPr>
        <xdr:cNvPr id="27" name="Image 26">
          <a:extLst>
            <a:ext uri="{FF2B5EF4-FFF2-40B4-BE49-F238E27FC236}">
              <a16:creationId xmlns:a16="http://schemas.microsoft.com/office/drawing/2014/main" id="{ED8689FA-770D-4266-A4D0-9AA1347FF120}"/>
            </a:ext>
          </a:extLst>
        </xdr:cNvPr>
        <xdr:cNvPicPr>
          <a:picLocks noChangeAspect="1"/>
        </xdr:cNvPicPr>
      </xdr:nvPicPr>
      <xdr:blipFill>
        <a:blip xmlns:r="http://schemas.openxmlformats.org/officeDocument/2006/relationships" r:embed="rId12" cstate="print">
          <a:extLst>
            <a:ext uri="{28A0092B-C50C-407E-A947-70E740481C1C}">
              <a14:useLocalDpi xmlns:a14="http://schemas.microsoft.com/office/drawing/2010/main" val="0"/>
            </a:ext>
          </a:extLst>
        </a:blip>
        <a:stretch>
          <a:fillRect/>
        </a:stretch>
      </xdr:blipFill>
      <xdr:spPr>
        <a:xfrm>
          <a:off x="15825106" y="2571989"/>
          <a:ext cx="681157" cy="2107581"/>
        </a:xfrm>
        <a:prstGeom prst="rect">
          <a:avLst/>
        </a:prstGeom>
      </xdr:spPr>
    </xdr:pic>
    <xdr:clientData/>
  </xdr:twoCellAnchor>
  <xdr:twoCellAnchor editAs="oneCell">
    <xdr:from>
      <xdr:col>6</xdr:col>
      <xdr:colOff>2009774</xdr:colOff>
      <xdr:row>7</xdr:row>
      <xdr:rowOff>616883</xdr:rowOff>
    </xdr:from>
    <xdr:to>
      <xdr:col>6</xdr:col>
      <xdr:colOff>4471132</xdr:colOff>
      <xdr:row>7</xdr:row>
      <xdr:rowOff>1417148</xdr:rowOff>
    </xdr:to>
    <xdr:pic>
      <xdr:nvPicPr>
        <xdr:cNvPr id="29" name="Image 28">
          <a:extLst>
            <a:ext uri="{FF2B5EF4-FFF2-40B4-BE49-F238E27FC236}">
              <a16:creationId xmlns:a16="http://schemas.microsoft.com/office/drawing/2014/main" id="{B94D0C12-C01C-4EF8-8B39-4479663F68C8}"/>
            </a:ext>
          </a:extLst>
        </xdr:cNvPr>
        <xdr:cNvPicPr>
          <a:picLocks noChangeAspect="1"/>
        </xdr:cNvPicPr>
      </xdr:nvPicPr>
      <xdr:blipFill>
        <a:blip xmlns:r="http://schemas.openxmlformats.org/officeDocument/2006/relationships" r:embed="rId13">
          <a:extLst>
            <a:ext uri="{28A0092B-C50C-407E-A947-70E740481C1C}">
              <a14:useLocalDpi xmlns:a14="http://schemas.microsoft.com/office/drawing/2010/main" val="0"/>
            </a:ext>
          </a:extLst>
        </a:blip>
        <a:stretch>
          <a:fillRect/>
        </a:stretch>
      </xdr:blipFill>
      <xdr:spPr>
        <a:xfrm>
          <a:off x="29356049" y="4445933"/>
          <a:ext cx="2461358" cy="800265"/>
        </a:xfrm>
        <a:prstGeom prst="rect">
          <a:avLst/>
        </a:prstGeom>
      </xdr:spPr>
    </xdr:pic>
    <xdr:clientData/>
  </xdr:twoCellAnchor>
  <xdr:twoCellAnchor editAs="oneCell">
    <xdr:from>
      <xdr:col>7</xdr:col>
      <xdr:colOff>1739313</xdr:colOff>
      <xdr:row>7</xdr:row>
      <xdr:rowOff>477850</xdr:rowOff>
    </xdr:from>
    <xdr:to>
      <xdr:col>7</xdr:col>
      <xdr:colOff>4787491</xdr:colOff>
      <xdr:row>7</xdr:row>
      <xdr:rowOff>1714500</xdr:rowOff>
    </xdr:to>
    <xdr:pic>
      <xdr:nvPicPr>
        <xdr:cNvPr id="31" name="Image 30">
          <a:extLst>
            <a:ext uri="{FF2B5EF4-FFF2-40B4-BE49-F238E27FC236}">
              <a16:creationId xmlns:a16="http://schemas.microsoft.com/office/drawing/2014/main" id="{FF712AE5-63F4-4951-808B-1CF3EAECFA3C}"/>
            </a:ext>
          </a:extLst>
        </xdr:cNvPr>
        <xdr:cNvPicPr>
          <a:picLocks noChangeAspect="1"/>
        </xdr:cNvPicPr>
      </xdr:nvPicPr>
      <xdr:blipFill>
        <a:blip xmlns:r="http://schemas.openxmlformats.org/officeDocument/2006/relationships" r:embed="rId14">
          <a:extLst>
            <a:ext uri="{28A0092B-C50C-407E-A947-70E740481C1C}">
              <a14:useLocalDpi xmlns:a14="http://schemas.microsoft.com/office/drawing/2010/main" val="0"/>
            </a:ext>
          </a:extLst>
        </a:blip>
        <a:stretch>
          <a:fillRect/>
        </a:stretch>
      </xdr:blipFill>
      <xdr:spPr>
        <a:xfrm>
          <a:off x="37648563" y="6015957"/>
          <a:ext cx="3048178" cy="1236650"/>
        </a:xfrm>
        <a:prstGeom prst="rect">
          <a:avLst/>
        </a:prstGeom>
      </xdr:spPr>
    </xdr:pic>
    <xdr:clientData/>
  </xdr:twoCellAnchor>
  <xdr:twoCellAnchor editAs="oneCell">
    <xdr:from>
      <xdr:col>8</xdr:col>
      <xdr:colOff>862852</xdr:colOff>
      <xdr:row>7</xdr:row>
      <xdr:rowOff>1400735</xdr:rowOff>
    </xdr:from>
    <xdr:to>
      <xdr:col>8</xdr:col>
      <xdr:colOff>2553804</xdr:colOff>
      <xdr:row>7</xdr:row>
      <xdr:rowOff>2192969</xdr:rowOff>
    </xdr:to>
    <xdr:pic>
      <xdr:nvPicPr>
        <xdr:cNvPr id="33" name="Image 32">
          <a:extLst>
            <a:ext uri="{FF2B5EF4-FFF2-40B4-BE49-F238E27FC236}">
              <a16:creationId xmlns:a16="http://schemas.microsoft.com/office/drawing/2014/main" id="{28E14E27-5650-4E2A-9864-C3A0BBD0E8E9}"/>
            </a:ext>
          </a:extLst>
        </xdr:cNvPr>
        <xdr:cNvPicPr>
          <a:picLocks noChangeAspect="1"/>
        </xdr:cNvPicPr>
      </xdr:nvPicPr>
      <xdr:blipFill>
        <a:blip xmlns:r="http://schemas.openxmlformats.org/officeDocument/2006/relationships" r:embed="rId15">
          <a:extLst>
            <a:ext uri="{28A0092B-C50C-407E-A947-70E740481C1C}">
              <a14:useLocalDpi xmlns:a14="http://schemas.microsoft.com/office/drawing/2010/main" val="0"/>
            </a:ext>
          </a:extLst>
        </a:blip>
        <a:stretch>
          <a:fillRect/>
        </a:stretch>
      </xdr:blipFill>
      <xdr:spPr>
        <a:xfrm>
          <a:off x="25751117" y="3821206"/>
          <a:ext cx="1690952" cy="792234"/>
        </a:xfrm>
        <a:prstGeom prst="rect">
          <a:avLst/>
        </a:prstGeom>
      </xdr:spPr>
    </xdr:pic>
    <xdr:clientData/>
  </xdr:twoCellAnchor>
  <xdr:twoCellAnchor editAs="oneCell">
    <xdr:from>
      <xdr:col>9</xdr:col>
      <xdr:colOff>235323</xdr:colOff>
      <xdr:row>7</xdr:row>
      <xdr:rowOff>1409514</xdr:rowOff>
    </xdr:from>
    <xdr:to>
      <xdr:col>9</xdr:col>
      <xdr:colOff>2487706</xdr:colOff>
      <xdr:row>7</xdr:row>
      <xdr:rowOff>2208273</xdr:rowOff>
    </xdr:to>
    <xdr:pic>
      <xdr:nvPicPr>
        <xdr:cNvPr id="35" name="Image 34">
          <a:extLst>
            <a:ext uri="{FF2B5EF4-FFF2-40B4-BE49-F238E27FC236}">
              <a16:creationId xmlns:a16="http://schemas.microsoft.com/office/drawing/2014/main" id="{12BF72F4-A3A1-4FAF-9B2A-5C91B6A622A4}"/>
            </a:ext>
          </a:extLst>
        </xdr:cNvPr>
        <xdr:cNvPicPr>
          <a:picLocks noChangeAspect="1"/>
        </xdr:cNvPicPr>
      </xdr:nvPicPr>
      <xdr:blipFill>
        <a:blip xmlns:r="http://schemas.openxmlformats.org/officeDocument/2006/relationships" r:embed="rId16" cstate="print">
          <a:extLst>
            <a:ext uri="{28A0092B-C50C-407E-A947-70E740481C1C}">
              <a14:useLocalDpi xmlns:a14="http://schemas.microsoft.com/office/drawing/2010/main" val="0"/>
            </a:ext>
          </a:extLst>
        </a:blip>
        <a:stretch>
          <a:fillRect/>
        </a:stretch>
      </xdr:blipFill>
      <xdr:spPr>
        <a:xfrm>
          <a:off x="28541382" y="3829985"/>
          <a:ext cx="2252383" cy="798759"/>
        </a:xfrm>
        <a:prstGeom prst="rect">
          <a:avLst/>
        </a:prstGeom>
      </xdr:spPr>
    </xdr:pic>
    <xdr:clientData/>
  </xdr:twoCellAnchor>
  <xdr:twoCellAnchor editAs="oneCell">
    <xdr:from>
      <xdr:col>10</xdr:col>
      <xdr:colOff>89647</xdr:colOff>
      <xdr:row>7</xdr:row>
      <xdr:rowOff>1378323</xdr:rowOff>
    </xdr:from>
    <xdr:to>
      <xdr:col>10</xdr:col>
      <xdr:colOff>3540346</xdr:colOff>
      <xdr:row>7</xdr:row>
      <xdr:rowOff>2195394</xdr:rowOff>
    </xdr:to>
    <xdr:pic>
      <xdr:nvPicPr>
        <xdr:cNvPr id="37" name="Image 36">
          <a:extLst>
            <a:ext uri="{FF2B5EF4-FFF2-40B4-BE49-F238E27FC236}">
              <a16:creationId xmlns:a16="http://schemas.microsoft.com/office/drawing/2014/main" id="{55840F75-3F0C-4EEC-A3D5-2476FB5CDBB7}"/>
            </a:ext>
          </a:extLst>
        </xdr:cNvPr>
        <xdr:cNvPicPr>
          <a:picLocks noChangeAspect="1"/>
        </xdr:cNvPicPr>
      </xdr:nvPicPr>
      <xdr:blipFill>
        <a:blip xmlns:r="http://schemas.openxmlformats.org/officeDocument/2006/relationships" r:embed="rId17" cstate="print">
          <a:extLst>
            <a:ext uri="{28A0092B-C50C-407E-A947-70E740481C1C}">
              <a14:useLocalDpi xmlns:a14="http://schemas.microsoft.com/office/drawing/2010/main" val="0"/>
            </a:ext>
          </a:extLst>
        </a:blip>
        <a:stretch>
          <a:fillRect/>
        </a:stretch>
      </xdr:blipFill>
      <xdr:spPr>
        <a:xfrm>
          <a:off x="31197176" y="3798794"/>
          <a:ext cx="3450699" cy="817071"/>
        </a:xfrm>
        <a:prstGeom prst="rect">
          <a:avLst/>
        </a:prstGeom>
      </xdr:spPr>
    </xdr:pic>
    <xdr:clientData/>
  </xdr:twoCellAnchor>
  <xdr:twoCellAnchor editAs="oneCell">
    <xdr:from>
      <xdr:col>11</xdr:col>
      <xdr:colOff>168088</xdr:colOff>
      <xdr:row>7</xdr:row>
      <xdr:rowOff>1389529</xdr:rowOff>
    </xdr:from>
    <xdr:to>
      <xdr:col>11</xdr:col>
      <xdr:colOff>2008452</xdr:colOff>
      <xdr:row>7</xdr:row>
      <xdr:rowOff>2212950</xdr:rowOff>
    </xdr:to>
    <xdr:pic>
      <xdr:nvPicPr>
        <xdr:cNvPr id="39" name="Image 38">
          <a:extLst>
            <a:ext uri="{FF2B5EF4-FFF2-40B4-BE49-F238E27FC236}">
              <a16:creationId xmlns:a16="http://schemas.microsoft.com/office/drawing/2014/main" id="{59C5150A-220F-4179-8402-67E3DA2F04A9}"/>
            </a:ext>
          </a:extLst>
        </xdr:cNvPr>
        <xdr:cNvPicPr>
          <a:picLocks noChangeAspect="1"/>
        </xdr:cNvPicPr>
      </xdr:nvPicPr>
      <xdr:blipFill>
        <a:blip xmlns:r="http://schemas.openxmlformats.org/officeDocument/2006/relationships" r:embed="rId18" cstate="print">
          <a:extLst>
            <a:ext uri="{28A0092B-C50C-407E-A947-70E740481C1C}">
              <a14:useLocalDpi xmlns:a14="http://schemas.microsoft.com/office/drawing/2010/main" val="0"/>
            </a:ext>
          </a:extLst>
        </a:blip>
        <a:stretch>
          <a:fillRect/>
        </a:stretch>
      </xdr:blipFill>
      <xdr:spPr>
        <a:xfrm>
          <a:off x="34861500" y="3810000"/>
          <a:ext cx="1840364" cy="823421"/>
        </a:xfrm>
        <a:prstGeom prst="rect">
          <a:avLst/>
        </a:prstGeom>
      </xdr:spPr>
    </xdr:pic>
    <xdr:clientData/>
  </xdr:twoCellAnchor>
  <xdr:twoCellAnchor editAs="oneCell">
    <xdr:from>
      <xdr:col>12</xdr:col>
      <xdr:colOff>179294</xdr:colOff>
      <xdr:row>7</xdr:row>
      <xdr:rowOff>1355912</xdr:rowOff>
    </xdr:from>
    <xdr:to>
      <xdr:col>12</xdr:col>
      <xdr:colOff>1430565</xdr:colOff>
      <xdr:row>7</xdr:row>
      <xdr:rowOff>2169808</xdr:rowOff>
    </xdr:to>
    <xdr:pic>
      <xdr:nvPicPr>
        <xdr:cNvPr id="41" name="Image 40">
          <a:extLst>
            <a:ext uri="{FF2B5EF4-FFF2-40B4-BE49-F238E27FC236}">
              <a16:creationId xmlns:a16="http://schemas.microsoft.com/office/drawing/2014/main" id="{B973B181-2DFE-48EB-84E6-788126083CB2}"/>
            </a:ext>
          </a:extLst>
        </xdr:cNvPr>
        <xdr:cNvPicPr>
          <a:picLocks noChangeAspect="1"/>
        </xdr:cNvPicPr>
      </xdr:nvPicPr>
      <xdr:blipFill>
        <a:blip xmlns:r="http://schemas.openxmlformats.org/officeDocument/2006/relationships" r:embed="rId19" cstate="print">
          <a:extLst>
            <a:ext uri="{28A0092B-C50C-407E-A947-70E740481C1C}">
              <a14:useLocalDpi xmlns:a14="http://schemas.microsoft.com/office/drawing/2010/main" val="0"/>
            </a:ext>
          </a:extLst>
        </a:blip>
        <a:stretch>
          <a:fillRect/>
        </a:stretch>
      </xdr:blipFill>
      <xdr:spPr>
        <a:xfrm>
          <a:off x="37080265" y="3776383"/>
          <a:ext cx="1251271" cy="813896"/>
        </a:xfrm>
        <a:prstGeom prst="rect">
          <a:avLst/>
        </a:prstGeom>
      </xdr:spPr>
    </xdr:pic>
    <xdr:clientData/>
  </xdr:twoCellAnchor>
  <xdr:twoCellAnchor editAs="oneCell">
    <xdr:from>
      <xdr:col>13</xdr:col>
      <xdr:colOff>56029</xdr:colOff>
      <xdr:row>7</xdr:row>
      <xdr:rowOff>1490382</xdr:rowOff>
    </xdr:from>
    <xdr:to>
      <xdr:col>13</xdr:col>
      <xdr:colOff>2583236</xdr:colOff>
      <xdr:row>7</xdr:row>
      <xdr:rowOff>2172982</xdr:rowOff>
    </xdr:to>
    <xdr:pic>
      <xdr:nvPicPr>
        <xdr:cNvPr id="43" name="Image 42">
          <a:extLst>
            <a:ext uri="{FF2B5EF4-FFF2-40B4-BE49-F238E27FC236}">
              <a16:creationId xmlns:a16="http://schemas.microsoft.com/office/drawing/2014/main" id="{C8391806-D721-4C0D-8E5C-C75A79FF756E}"/>
            </a:ext>
          </a:extLst>
        </xdr:cNvPr>
        <xdr:cNvPicPr>
          <a:picLocks noChangeAspect="1"/>
        </xdr:cNvPicPr>
      </xdr:nvPicPr>
      <xdr:blipFill>
        <a:blip xmlns:r="http://schemas.openxmlformats.org/officeDocument/2006/relationships" r:embed="rId20" cstate="print">
          <a:extLst>
            <a:ext uri="{28A0092B-C50C-407E-A947-70E740481C1C}">
              <a14:useLocalDpi xmlns:a14="http://schemas.microsoft.com/office/drawing/2010/main" val="0"/>
            </a:ext>
          </a:extLst>
        </a:blip>
        <a:stretch>
          <a:fillRect/>
        </a:stretch>
      </xdr:blipFill>
      <xdr:spPr>
        <a:xfrm>
          <a:off x="38637882" y="3910853"/>
          <a:ext cx="2527207" cy="682600"/>
        </a:xfrm>
        <a:prstGeom prst="rect">
          <a:avLst/>
        </a:prstGeom>
      </xdr:spPr>
    </xdr:pic>
    <xdr:clientData/>
  </xdr:twoCellAnchor>
  <xdr:twoCellAnchor editAs="oneCell">
    <xdr:from>
      <xdr:col>1</xdr:col>
      <xdr:colOff>137526</xdr:colOff>
      <xdr:row>9</xdr:row>
      <xdr:rowOff>569442</xdr:rowOff>
    </xdr:from>
    <xdr:to>
      <xdr:col>1</xdr:col>
      <xdr:colOff>5572380</xdr:colOff>
      <xdr:row>9</xdr:row>
      <xdr:rowOff>1423820</xdr:rowOff>
    </xdr:to>
    <xdr:pic>
      <xdr:nvPicPr>
        <xdr:cNvPr id="6" name="Image 5">
          <a:extLst>
            <a:ext uri="{FF2B5EF4-FFF2-40B4-BE49-F238E27FC236}">
              <a16:creationId xmlns:a16="http://schemas.microsoft.com/office/drawing/2014/main" id="{FBE39FD2-1D9C-4119-9D93-AE53CF2B6348}"/>
            </a:ext>
          </a:extLst>
        </xdr:cNvPr>
        <xdr:cNvPicPr>
          <a:picLocks noChangeAspect="1"/>
        </xdr:cNvPicPr>
      </xdr:nvPicPr>
      <xdr:blipFill>
        <a:blip xmlns:r="http://schemas.openxmlformats.org/officeDocument/2006/relationships" r:embed="rId21" cstate="print">
          <a:extLst>
            <a:ext uri="{28A0092B-C50C-407E-A947-70E740481C1C}">
              <a14:useLocalDpi xmlns:a14="http://schemas.microsoft.com/office/drawing/2010/main" val="0"/>
            </a:ext>
          </a:extLst>
        </a:blip>
        <a:stretch>
          <a:fillRect/>
        </a:stretch>
      </xdr:blipFill>
      <xdr:spPr>
        <a:xfrm rot="5400000">
          <a:off x="5215991" y="6765113"/>
          <a:ext cx="854378" cy="5434854"/>
        </a:xfrm>
        <a:prstGeom prst="rect">
          <a:avLst/>
        </a:prstGeom>
      </xdr:spPr>
    </xdr:pic>
    <xdr:clientData/>
  </xdr:twoCellAnchor>
  <xdr:twoCellAnchor editAs="oneCell">
    <xdr:from>
      <xdr:col>2</xdr:col>
      <xdr:colOff>5281</xdr:colOff>
      <xdr:row>9</xdr:row>
      <xdr:rowOff>519392</xdr:rowOff>
    </xdr:from>
    <xdr:to>
      <xdr:col>2</xdr:col>
      <xdr:colOff>7017941</xdr:colOff>
      <xdr:row>9</xdr:row>
      <xdr:rowOff>1441263</xdr:rowOff>
    </xdr:to>
    <xdr:pic>
      <xdr:nvPicPr>
        <xdr:cNvPr id="10" name="Image 9">
          <a:extLst>
            <a:ext uri="{FF2B5EF4-FFF2-40B4-BE49-F238E27FC236}">
              <a16:creationId xmlns:a16="http://schemas.microsoft.com/office/drawing/2014/main" id="{F64FB353-FD5C-4060-80BE-A72B5C7D8A75}"/>
            </a:ext>
          </a:extLst>
        </xdr:cNvPr>
        <xdr:cNvPicPr>
          <a:picLocks noChangeAspect="1"/>
        </xdr:cNvPicPr>
      </xdr:nvPicPr>
      <xdr:blipFill>
        <a:blip xmlns:r="http://schemas.openxmlformats.org/officeDocument/2006/relationships" r:embed="rId22" cstate="print">
          <a:extLst>
            <a:ext uri="{28A0092B-C50C-407E-A947-70E740481C1C}">
              <a14:useLocalDpi xmlns:a14="http://schemas.microsoft.com/office/drawing/2010/main" val="0"/>
            </a:ext>
          </a:extLst>
        </a:blip>
        <a:stretch>
          <a:fillRect/>
        </a:stretch>
      </xdr:blipFill>
      <xdr:spPr>
        <a:xfrm rot="5400000">
          <a:off x="12194675" y="5959907"/>
          <a:ext cx="921871" cy="7012660"/>
        </a:xfrm>
        <a:prstGeom prst="rect">
          <a:avLst/>
        </a:prstGeom>
      </xdr:spPr>
    </xdr:pic>
    <xdr:clientData/>
  </xdr:twoCellAnchor>
  <xdr:twoCellAnchor editAs="oneCell">
    <xdr:from>
      <xdr:col>3</xdr:col>
      <xdr:colOff>1493650</xdr:colOff>
      <xdr:row>9</xdr:row>
      <xdr:rowOff>512392</xdr:rowOff>
    </xdr:from>
    <xdr:to>
      <xdr:col>3</xdr:col>
      <xdr:colOff>2988621</xdr:colOff>
      <xdr:row>9</xdr:row>
      <xdr:rowOff>1334984</xdr:rowOff>
    </xdr:to>
    <xdr:pic>
      <xdr:nvPicPr>
        <xdr:cNvPr id="14" name="Image 13">
          <a:extLst>
            <a:ext uri="{FF2B5EF4-FFF2-40B4-BE49-F238E27FC236}">
              <a16:creationId xmlns:a16="http://schemas.microsoft.com/office/drawing/2014/main" id="{B5C1603B-4D3B-4DA9-829F-9BCC3CC79603}"/>
            </a:ext>
          </a:extLst>
        </xdr:cNvPr>
        <xdr:cNvPicPr>
          <a:picLocks noChangeAspect="1"/>
        </xdr:cNvPicPr>
      </xdr:nvPicPr>
      <xdr:blipFill>
        <a:blip xmlns:r="http://schemas.openxmlformats.org/officeDocument/2006/relationships" r:embed="rId23">
          <a:extLst>
            <a:ext uri="{28A0092B-C50C-407E-A947-70E740481C1C}">
              <a14:useLocalDpi xmlns:a14="http://schemas.microsoft.com/office/drawing/2010/main" val="0"/>
            </a:ext>
          </a:extLst>
        </a:blip>
        <a:stretch>
          <a:fillRect/>
        </a:stretch>
      </xdr:blipFill>
      <xdr:spPr>
        <a:xfrm rot="5400000">
          <a:off x="18185626" y="8966416"/>
          <a:ext cx="822592" cy="1494971"/>
        </a:xfrm>
        <a:prstGeom prst="rect">
          <a:avLst/>
        </a:prstGeom>
      </xdr:spPr>
    </xdr:pic>
    <xdr:clientData/>
  </xdr:twoCellAnchor>
  <xdr:twoCellAnchor editAs="oneCell">
    <xdr:from>
      <xdr:col>4</xdr:col>
      <xdr:colOff>202679</xdr:colOff>
      <xdr:row>9</xdr:row>
      <xdr:rowOff>397786</xdr:rowOff>
    </xdr:from>
    <xdr:to>
      <xdr:col>4</xdr:col>
      <xdr:colOff>4526230</xdr:colOff>
      <xdr:row>9</xdr:row>
      <xdr:rowOff>1308571</xdr:rowOff>
    </xdr:to>
    <xdr:pic>
      <xdr:nvPicPr>
        <xdr:cNvPr id="18" name="Image 17">
          <a:extLst>
            <a:ext uri="{FF2B5EF4-FFF2-40B4-BE49-F238E27FC236}">
              <a16:creationId xmlns:a16="http://schemas.microsoft.com/office/drawing/2014/main" id="{C9EC1ABE-2A45-447B-8F7F-883642518214}"/>
            </a:ext>
          </a:extLst>
        </xdr:cNvPr>
        <xdr:cNvPicPr>
          <a:picLocks noChangeAspect="1"/>
        </xdr:cNvPicPr>
      </xdr:nvPicPr>
      <xdr:blipFill>
        <a:blip xmlns:r="http://schemas.openxmlformats.org/officeDocument/2006/relationships" r:embed="rId24">
          <a:extLst>
            <a:ext uri="{28A0092B-C50C-407E-A947-70E740481C1C}">
              <a14:useLocalDpi xmlns:a14="http://schemas.microsoft.com/office/drawing/2010/main" val="0"/>
            </a:ext>
          </a:extLst>
        </a:blip>
        <a:stretch>
          <a:fillRect/>
        </a:stretch>
      </xdr:blipFill>
      <xdr:spPr>
        <a:xfrm rot="5400000">
          <a:off x="22711662" y="7492503"/>
          <a:ext cx="910785" cy="4323551"/>
        </a:xfrm>
        <a:prstGeom prst="rect">
          <a:avLst/>
        </a:prstGeom>
      </xdr:spPr>
    </xdr:pic>
    <xdr:clientData/>
  </xdr:twoCellAnchor>
  <xdr:twoCellAnchor editAs="oneCell">
    <xdr:from>
      <xdr:col>1</xdr:col>
      <xdr:colOff>2534566</xdr:colOff>
      <xdr:row>10</xdr:row>
      <xdr:rowOff>150989</xdr:rowOff>
    </xdr:from>
    <xdr:to>
      <xdr:col>1</xdr:col>
      <xdr:colOff>4554681</xdr:colOff>
      <xdr:row>10</xdr:row>
      <xdr:rowOff>2146368</xdr:rowOff>
    </xdr:to>
    <xdr:pic>
      <xdr:nvPicPr>
        <xdr:cNvPr id="22" name="Image 21">
          <a:extLst>
            <a:ext uri="{FF2B5EF4-FFF2-40B4-BE49-F238E27FC236}">
              <a16:creationId xmlns:a16="http://schemas.microsoft.com/office/drawing/2014/main" id="{E14ACB25-66D6-4244-BE77-ABDE9B4BE664}"/>
            </a:ext>
          </a:extLst>
        </xdr:cNvPr>
        <xdr:cNvPicPr>
          <a:picLocks noChangeAspect="1"/>
        </xdr:cNvPicPr>
      </xdr:nvPicPr>
      <xdr:blipFill>
        <a:blip xmlns:r="http://schemas.openxmlformats.org/officeDocument/2006/relationships" r:embed="rId25">
          <a:extLst>
            <a:ext uri="{28A0092B-C50C-407E-A947-70E740481C1C}">
              <a14:useLocalDpi xmlns:a14="http://schemas.microsoft.com/office/drawing/2010/main" val="0"/>
            </a:ext>
          </a:extLst>
        </a:blip>
        <a:stretch>
          <a:fillRect/>
        </a:stretch>
      </xdr:blipFill>
      <xdr:spPr>
        <a:xfrm>
          <a:off x="5322793" y="11026807"/>
          <a:ext cx="2020115" cy="1995379"/>
        </a:xfrm>
        <a:prstGeom prst="rect">
          <a:avLst/>
        </a:prstGeom>
      </xdr:spPr>
    </xdr:pic>
    <xdr:clientData/>
  </xdr:twoCellAnchor>
  <xdr:twoCellAnchor editAs="oneCell">
    <xdr:from>
      <xdr:col>3</xdr:col>
      <xdr:colOff>1116105</xdr:colOff>
      <xdr:row>10</xdr:row>
      <xdr:rowOff>145488</xdr:rowOff>
    </xdr:from>
    <xdr:to>
      <xdr:col>3</xdr:col>
      <xdr:colOff>3136220</xdr:colOff>
      <xdr:row>10</xdr:row>
      <xdr:rowOff>2140867</xdr:rowOff>
    </xdr:to>
    <xdr:pic>
      <xdr:nvPicPr>
        <xdr:cNvPr id="34" name="Image 33">
          <a:extLst>
            <a:ext uri="{FF2B5EF4-FFF2-40B4-BE49-F238E27FC236}">
              <a16:creationId xmlns:a16="http://schemas.microsoft.com/office/drawing/2014/main" id="{0ACF2D2F-EFE7-4470-8658-9A2E61425299}"/>
            </a:ext>
          </a:extLst>
        </xdr:cNvPr>
        <xdr:cNvPicPr>
          <a:picLocks noChangeAspect="1"/>
        </xdr:cNvPicPr>
      </xdr:nvPicPr>
      <xdr:blipFill>
        <a:blip xmlns:r="http://schemas.openxmlformats.org/officeDocument/2006/relationships" r:embed="rId25">
          <a:extLst>
            <a:ext uri="{28A0092B-C50C-407E-A947-70E740481C1C}">
              <a14:useLocalDpi xmlns:a14="http://schemas.microsoft.com/office/drawing/2010/main" val="0"/>
            </a:ext>
          </a:extLst>
        </a:blip>
        <a:stretch>
          <a:fillRect/>
        </a:stretch>
      </xdr:blipFill>
      <xdr:spPr>
        <a:xfrm>
          <a:off x="17464469" y="11021306"/>
          <a:ext cx="2020115" cy="1995379"/>
        </a:xfrm>
        <a:prstGeom prst="rect">
          <a:avLst/>
        </a:prstGeom>
      </xdr:spPr>
    </xdr:pic>
    <xdr:clientData/>
  </xdr:twoCellAnchor>
  <xdr:twoCellAnchor editAs="oneCell">
    <xdr:from>
      <xdr:col>2</xdr:col>
      <xdr:colOff>2416599</xdr:colOff>
      <xdr:row>10</xdr:row>
      <xdr:rowOff>181754</xdr:rowOff>
    </xdr:from>
    <xdr:to>
      <xdr:col>2</xdr:col>
      <xdr:colOff>4436714</xdr:colOff>
      <xdr:row>10</xdr:row>
      <xdr:rowOff>2177133</xdr:rowOff>
    </xdr:to>
    <xdr:pic>
      <xdr:nvPicPr>
        <xdr:cNvPr id="36" name="Image 35">
          <a:extLst>
            <a:ext uri="{FF2B5EF4-FFF2-40B4-BE49-F238E27FC236}">
              <a16:creationId xmlns:a16="http://schemas.microsoft.com/office/drawing/2014/main" id="{265914BF-622C-4643-BC99-E0EAEB4912A9}"/>
            </a:ext>
          </a:extLst>
        </xdr:cNvPr>
        <xdr:cNvPicPr>
          <a:picLocks noChangeAspect="1"/>
        </xdr:cNvPicPr>
      </xdr:nvPicPr>
      <xdr:blipFill>
        <a:blip xmlns:r="http://schemas.openxmlformats.org/officeDocument/2006/relationships" r:embed="rId25">
          <a:extLst>
            <a:ext uri="{28A0092B-C50C-407E-A947-70E740481C1C}">
              <a14:useLocalDpi xmlns:a14="http://schemas.microsoft.com/office/drawing/2010/main" val="0"/>
            </a:ext>
          </a:extLst>
        </a:blip>
        <a:stretch>
          <a:fillRect/>
        </a:stretch>
      </xdr:blipFill>
      <xdr:spPr>
        <a:xfrm>
          <a:off x="11560599" y="11057572"/>
          <a:ext cx="2020115" cy="1995379"/>
        </a:xfrm>
        <a:prstGeom prst="rect">
          <a:avLst/>
        </a:prstGeom>
      </xdr:spPr>
    </xdr:pic>
    <xdr:clientData/>
  </xdr:twoCellAnchor>
  <xdr:twoCellAnchor editAs="oneCell">
    <xdr:from>
      <xdr:col>1</xdr:col>
      <xdr:colOff>1448921</xdr:colOff>
      <xdr:row>5</xdr:row>
      <xdr:rowOff>18850</xdr:rowOff>
    </xdr:from>
    <xdr:to>
      <xdr:col>1</xdr:col>
      <xdr:colOff>4691062</xdr:colOff>
      <xdr:row>5</xdr:row>
      <xdr:rowOff>1765496</xdr:rowOff>
    </xdr:to>
    <xdr:pic>
      <xdr:nvPicPr>
        <xdr:cNvPr id="8" name="Image 7">
          <a:extLst>
            <a:ext uri="{FF2B5EF4-FFF2-40B4-BE49-F238E27FC236}">
              <a16:creationId xmlns:a16="http://schemas.microsoft.com/office/drawing/2014/main" id="{56B7E30A-3CDE-4080-B885-D0D824D20EA8}"/>
            </a:ext>
          </a:extLst>
        </xdr:cNvPr>
        <xdr:cNvPicPr>
          <a:picLocks noChangeAspect="1"/>
        </xdr:cNvPicPr>
      </xdr:nvPicPr>
      <xdr:blipFill rotWithShape="1">
        <a:blip xmlns:r="http://schemas.openxmlformats.org/officeDocument/2006/relationships" r:embed="rId26">
          <a:extLst>
            <a:ext uri="{28A0092B-C50C-407E-A947-70E740481C1C}">
              <a14:useLocalDpi xmlns:a14="http://schemas.microsoft.com/office/drawing/2010/main" val="0"/>
            </a:ext>
          </a:extLst>
        </a:blip>
        <a:srcRect t="24472" r="92233" b="35193"/>
        <a:stretch/>
      </xdr:blipFill>
      <xdr:spPr>
        <a:xfrm>
          <a:off x="4234984" y="2066725"/>
          <a:ext cx="3242141" cy="1746646"/>
        </a:xfrm>
        <a:prstGeom prst="rect">
          <a:avLst/>
        </a:prstGeom>
      </xdr:spPr>
    </xdr:pic>
    <xdr:clientData/>
  </xdr:twoCellAnchor>
  <xdr:twoCellAnchor editAs="oneCell">
    <xdr:from>
      <xdr:col>2</xdr:col>
      <xdr:colOff>2090736</xdr:colOff>
      <xdr:row>5</xdr:row>
      <xdr:rowOff>152400</xdr:rowOff>
    </xdr:from>
    <xdr:to>
      <xdr:col>2</xdr:col>
      <xdr:colOff>4950024</xdr:colOff>
      <xdr:row>5</xdr:row>
      <xdr:rowOff>1731820</xdr:rowOff>
    </xdr:to>
    <xdr:pic>
      <xdr:nvPicPr>
        <xdr:cNvPr id="16" name="Image 15">
          <a:extLst>
            <a:ext uri="{FF2B5EF4-FFF2-40B4-BE49-F238E27FC236}">
              <a16:creationId xmlns:a16="http://schemas.microsoft.com/office/drawing/2014/main" id="{88D88A54-A61B-4E6E-B7F9-B432F210AFF5}"/>
            </a:ext>
          </a:extLst>
        </xdr:cNvPr>
        <xdr:cNvPicPr>
          <a:picLocks noChangeAspect="1"/>
        </xdr:cNvPicPr>
      </xdr:nvPicPr>
      <xdr:blipFill rotWithShape="1">
        <a:blip xmlns:r="http://schemas.openxmlformats.org/officeDocument/2006/relationships" r:embed="rId26">
          <a:extLst>
            <a:ext uri="{28A0092B-C50C-407E-A947-70E740481C1C}">
              <a14:useLocalDpi xmlns:a14="http://schemas.microsoft.com/office/drawing/2010/main" val="0"/>
            </a:ext>
          </a:extLst>
        </a:blip>
        <a:srcRect l="7481" t="26014" r="84943" b="34188"/>
        <a:stretch/>
      </xdr:blipFill>
      <xdr:spPr>
        <a:xfrm>
          <a:off x="11234736" y="2195945"/>
          <a:ext cx="2859288" cy="1579420"/>
        </a:xfrm>
        <a:prstGeom prst="rect">
          <a:avLst/>
        </a:prstGeom>
      </xdr:spPr>
    </xdr:pic>
    <xdr:clientData/>
  </xdr:twoCellAnchor>
  <xdr:twoCellAnchor editAs="oneCell">
    <xdr:from>
      <xdr:col>3</xdr:col>
      <xdr:colOff>952499</xdr:colOff>
      <xdr:row>5</xdr:row>
      <xdr:rowOff>400049</xdr:rowOff>
    </xdr:from>
    <xdr:to>
      <xdr:col>3</xdr:col>
      <xdr:colOff>2209800</xdr:colOff>
      <xdr:row>5</xdr:row>
      <xdr:rowOff>1454728</xdr:rowOff>
    </xdr:to>
    <xdr:pic>
      <xdr:nvPicPr>
        <xdr:cNvPr id="38" name="Image 37">
          <a:extLst>
            <a:ext uri="{FF2B5EF4-FFF2-40B4-BE49-F238E27FC236}">
              <a16:creationId xmlns:a16="http://schemas.microsoft.com/office/drawing/2014/main" id="{75839C4F-819A-4FB9-A7F8-CA11886FB83E}"/>
            </a:ext>
          </a:extLst>
        </xdr:cNvPr>
        <xdr:cNvPicPr>
          <a:picLocks noChangeAspect="1"/>
        </xdr:cNvPicPr>
      </xdr:nvPicPr>
      <xdr:blipFill rotWithShape="1">
        <a:blip xmlns:r="http://schemas.openxmlformats.org/officeDocument/2006/relationships" r:embed="rId26">
          <a:extLst>
            <a:ext uri="{28A0092B-C50C-407E-A947-70E740481C1C}">
              <a14:useLocalDpi xmlns:a14="http://schemas.microsoft.com/office/drawing/2010/main" val="0"/>
            </a:ext>
          </a:extLst>
        </a:blip>
        <a:srcRect l="15227" t="26014" r="80125" b="36579"/>
        <a:stretch/>
      </xdr:blipFill>
      <xdr:spPr>
        <a:xfrm>
          <a:off x="17300863" y="2443594"/>
          <a:ext cx="1257301" cy="1054679"/>
        </a:xfrm>
        <a:prstGeom prst="rect">
          <a:avLst/>
        </a:prstGeom>
      </xdr:spPr>
    </xdr:pic>
    <xdr:clientData/>
  </xdr:twoCellAnchor>
  <xdr:twoCellAnchor editAs="oneCell">
    <xdr:from>
      <xdr:col>4</xdr:col>
      <xdr:colOff>1109662</xdr:colOff>
      <xdr:row>5</xdr:row>
      <xdr:rowOff>452437</xdr:rowOff>
    </xdr:from>
    <xdr:to>
      <xdr:col>4</xdr:col>
      <xdr:colOff>3595687</xdr:colOff>
      <xdr:row>5</xdr:row>
      <xdr:rowOff>1506683</xdr:rowOff>
    </xdr:to>
    <xdr:pic>
      <xdr:nvPicPr>
        <xdr:cNvPr id="40" name="Image 39">
          <a:extLst>
            <a:ext uri="{FF2B5EF4-FFF2-40B4-BE49-F238E27FC236}">
              <a16:creationId xmlns:a16="http://schemas.microsoft.com/office/drawing/2014/main" id="{3C1E8EA2-3D3B-4BBE-979E-B06BC3E4C5A6}"/>
            </a:ext>
          </a:extLst>
        </xdr:cNvPr>
        <xdr:cNvPicPr>
          <a:picLocks noChangeAspect="1"/>
        </xdr:cNvPicPr>
      </xdr:nvPicPr>
      <xdr:blipFill rotWithShape="1">
        <a:blip xmlns:r="http://schemas.openxmlformats.org/officeDocument/2006/relationships" r:embed="rId26">
          <a:extLst>
            <a:ext uri="{28A0092B-C50C-407E-A947-70E740481C1C}">
              <a14:useLocalDpi xmlns:a14="http://schemas.microsoft.com/office/drawing/2010/main" val="0"/>
            </a:ext>
          </a:extLst>
        </a:blip>
        <a:srcRect l="19805" t="26014" r="71004" b="36594"/>
        <a:stretch/>
      </xdr:blipFill>
      <xdr:spPr>
        <a:xfrm>
          <a:off x="21908798" y="2495982"/>
          <a:ext cx="2486025" cy="1054246"/>
        </a:xfrm>
        <a:prstGeom prst="rect">
          <a:avLst/>
        </a:prstGeom>
      </xdr:spPr>
    </xdr:pic>
    <xdr:clientData/>
  </xdr:twoCellAnchor>
  <xdr:twoCellAnchor editAs="oneCell">
    <xdr:from>
      <xdr:col>5</xdr:col>
      <xdr:colOff>385762</xdr:colOff>
      <xdr:row>5</xdr:row>
      <xdr:rowOff>266699</xdr:rowOff>
    </xdr:from>
    <xdr:to>
      <xdr:col>5</xdr:col>
      <xdr:colOff>2880777</xdr:colOff>
      <xdr:row>5</xdr:row>
      <xdr:rowOff>1697182</xdr:rowOff>
    </xdr:to>
    <xdr:pic>
      <xdr:nvPicPr>
        <xdr:cNvPr id="42" name="Image 41">
          <a:extLst>
            <a:ext uri="{FF2B5EF4-FFF2-40B4-BE49-F238E27FC236}">
              <a16:creationId xmlns:a16="http://schemas.microsoft.com/office/drawing/2014/main" id="{85DA748F-1D1E-49E1-A4DC-0369068A5E97}"/>
            </a:ext>
          </a:extLst>
        </xdr:cNvPr>
        <xdr:cNvPicPr>
          <a:picLocks noChangeAspect="1"/>
        </xdr:cNvPicPr>
      </xdr:nvPicPr>
      <xdr:blipFill rotWithShape="1">
        <a:blip xmlns:r="http://schemas.openxmlformats.org/officeDocument/2006/relationships" r:embed="rId26">
          <a:extLst>
            <a:ext uri="{28A0092B-C50C-407E-A947-70E740481C1C}">
              <a14:useLocalDpi xmlns:a14="http://schemas.microsoft.com/office/drawing/2010/main" val="0"/>
            </a:ext>
          </a:extLst>
        </a:blip>
        <a:srcRect l="28818" t="21624" r="63048" b="33939"/>
        <a:stretch/>
      </xdr:blipFill>
      <xdr:spPr>
        <a:xfrm>
          <a:off x="25826171" y="2310244"/>
          <a:ext cx="2495015" cy="1430483"/>
        </a:xfrm>
        <a:prstGeom prst="rect">
          <a:avLst/>
        </a:prstGeom>
      </xdr:spPr>
    </xdr:pic>
    <xdr:clientData/>
  </xdr:twoCellAnchor>
  <xdr:twoCellAnchor editAs="oneCell">
    <xdr:from>
      <xdr:col>6</xdr:col>
      <xdr:colOff>528637</xdr:colOff>
      <xdr:row>5</xdr:row>
      <xdr:rowOff>452437</xdr:rowOff>
    </xdr:from>
    <xdr:to>
      <xdr:col>6</xdr:col>
      <xdr:colOff>6958012</xdr:colOff>
      <xdr:row>5</xdr:row>
      <xdr:rowOff>1662546</xdr:rowOff>
    </xdr:to>
    <xdr:pic>
      <xdr:nvPicPr>
        <xdr:cNvPr id="44" name="Image 43">
          <a:extLst>
            <a:ext uri="{FF2B5EF4-FFF2-40B4-BE49-F238E27FC236}">
              <a16:creationId xmlns:a16="http://schemas.microsoft.com/office/drawing/2014/main" id="{643AB586-18B8-4AB9-B0D2-41F2BD271E29}"/>
            </a:ext>
          </a:extLst>
        </xdr:cNvPr>
        <xdr:cNvPicPr>
          <a:picLocks noChangeAspect="1"/>
        </xdr:cNvPicPr>
      </xdr:nvPicPr>
      <xdr:blipFill rotWithShape="1">
        <a:blip xmlns:r="http://schemas.openxmlformats.org/officeDocument/2006/relationships" r:embed="rId26">
          <a:extLst>
            <a:ext uri="{28A0092B-C50C-407E-A947-70E740481C1C}">
              <a14:useLocalDpi xmlns:a14="http://schemas.microsoft.com/office/drawing/2010/main" val="0"/>
            </a:ext>
          </a:extLst>
        </a:blip>
        <a:srcRect l="37162" t="21623" r="39069" b="35806"/>
        <a:stretch/>
      </xdr:blipFill>
      <xdr:spPr>
        <a:xfrm>
          <a:off x="29069001" y="2495982"/>
          <a:ext cx="6429375" cy="1210109"/>
        </a:xfrm>
        <a:prstGeom prst="rect">
          <a:avLst/>
        </a:prstGeom>
      </xdr:spPr>
    </xdr:pic>
    <xdr:clientData/>
  </xdr:twoCellAnchor>
  <xdr:twoCellAnchor editAs="oneCell">
    <xdr:from>
      <xdr:col>7</xdr:col>
      <xdr:colOff>490538</xdr:colOff>
      <xdr:row>5</xdr:row>
      <xdr:rowOff>500062</xdr:rowOff>
    </xdr:from>
    <xdr:to>
      <xdr:col>7</xdr:col>
      <xdr:colOff>2776538</xdr:colOff>
      <xdr:row>5</xdr:row>
      <xdr:rowOff>1558637</xdr:rowOff>
    </xdr:to>
    <xdr:pic>
      <xdr:nvPicPr>
        <xdr:cNvPr id="45" name="Image 44">
          <a:extLst>
            <a:ext uri="{FF2B5EF4-FFF2-40B4-BE49-F238E27FC236}">
              <a16:creationId xmlns:a16="http://schemas.microsoft.com/office/drawing/2014/main" id="{F30EB7FF-C73C-45FE-9D1A-D5D9C69DC61F}"/>
            </a:ext>
          </a:extLst>
        </xdr:cNvPr>
        <xdr:cNvPicPr>
          <a:picLocks noChangeAspect="1"/>
        </xdr:cNvPicPr>
      </xdr:nvPicPr>
      <xdr:blipFill rotWithShape="1">
        <a:blip xmlns:r="http://schemas.openxmlformats.org/officeDocument/2006/relationships" r:embed="rId26">
          <a:extLst>
            <a:ext uri="{28A0092B-C50C-407E-A947-70E740481C1C}">
              <a14:useLocalDpi xmlns:a14="http://schemas.microsoft.com/office/drawing/2010/main" val="0"/>
            </a:ext>
          </a:extLst>
        </a:blip>
        <a:srcRect l="60825" t="21623" r="30724" b="41137"/>
        <a:stretch/>
      </xdr:blipFill>
      <xdr:spPr>
        <a:xfrm>
          <a:off x="36373811" y="2543607"/>
          <a:ext cx="2286000" cy="1058575"/>
        </a:xfrm>
        <a:prstGeom prst="rect">
          <a:avLst/>
        </a:prstGeom>
      </xdr:spPr>
    </xdr:pic>
    <xdr:clientData/>
  </xdr:twoCellAnchor>
  <xdr:twoCellAnchor editAs="oneCell">
    <xdr:from>
      <xdr:col>8</xdr:col>
      <xdr:colOff>627351</xdr:colOff>
      <xdr:row>5</xdr:row>
      <xdr:rowOff>461963</xdr:rowOff>
    </xdr:from>
    <xdr:to>
      <xdr:col>8</xdr:col>
      <xdr:colOff>7009101</xdr:colOff>
      <xdr:row>5</xdr:row>
      <xdr:rowOff>1472047</xdr:rowOff>
    </xdr:to>
    <xdr:pic>
      <xdr:nvPicPr>
        <xdr:cNvPr id="46" name="Image 45">
          <a:extLst>
            <a:ext uri="{FF2B5EF4-FFF2-40B4-BE49-F238E27FC236}">
              <a16:creationId xmlns:a16="http://schemas.microsoft.com/office/drawing/2014/main" id="{66C72627-9CE7-4BC5-ADB6-EC8F02EAAF49}"/>
            </a:ext>
          </a:extLst>
        </xdr:cNvPr>
        <xdr:cNvPicPr>
          <a:picLocks noChangeAspect="1"/>
        </xdr:cNvPicPr>
      </xdr:nvPicPr>
      <xdr:blipFill rotWithShape="1">
        <a:blip xmlns:r="http://schemas.openxmlformats.org/officeDocument/2006/relationships" r:embed="rId26">
          <a:extLst>
            <a:ext uri="{28A0092B-C50C-407E-A947-70E740481C1C}">
              <a14:useLocalDpi xmlns:a14="http://schemas.microsoft.com/office/drawing/2010/main" val="0"/>
            </a:ext>
          </a:extLst>
        </a:blip>
        <a:srcRect l="69381" t="-2025" r="7026" b="66200"/>
        <a:stretch/>
      </xdr:blipFill>
      <xdr:spPr>
        <a:xfrm>
          <a:off x="43455215" y="2505508"/>
          <a:ext cx="6381750" cy="1010084"/>
        </a:xfrm>
        <a:prstGeom prst="rect">
          <a:avLst/>
        </a:prstGeom>
      </xdr:spPr>
    </xdr:pic>
    <xdr:clientData/>
  </xdr:twoCellAnchor>
  <xdr:twoCellAnchor editAs="oneCell">
    <xdr:from>
      <xdr:col>9</xdr:col>
      <xdr:colOff>252413</xdr:colOff>
      <xdr:row>5</xdr:row>
      <xdr:rowOff>525173</xdr:rowOff>
    </xdr:from>
    <xdr:to>
      <xdr:col>10</xdr:col>
      <xdr:colOff>47626</xdr:colOff>
      <xdr:row>5</xdr:row>
      <xdr:rowOff>1818410</xdr:rowOff>
    </xdr:to>
    <xdr:pic>
      <xdr:nvPicPr>
        <xdr:cNvPr id="47" name="Image 46">
          <a:extLst>
            <a:ext uri="{FF2B5EF4-FFF2-40B4-BE49-F238E27FC236}">
              <a16:creationId xmlns:a16="http://schemas.microsoft.com/office/drawing/2014/main" id="{37FDC1A8-E80D-4129-AFE1-76105CE1A908}"/>
            </a:ext>
          </a:extLst>
        </xdr:cNvPr>
        <xdr:cNvPicPr>
          <a:picLocks noChangeAspect="1"/>
        </xdr:cNvPicPr>
      </xdr:nvPicPr>
      <xdr:blipFill rotWithShape="1">
        <a:blip xmlns:r="http://schemas.openxmlformats.org/officeDocument/2006/relationships" r:embed="rId26">
          <a:extLst>
            <a:ext uri="{28A0092B-C50C-407E-A947-70E740481C1C}">
              <a14:useLocalDpi xmlns:a14="http://schemas.microsoft.com/office/drawing/2010/main" val="0"/>
            </a:ext>
          </a:extLst>
        </a:blip>
        <a:srcRect l="69169" t="43920" r="7027" b="10562"/>
        <a:stretch/>
      </xdr:blipFill>
      <xdr:spPr>
        <a:xfrm>
          <a:off x="51462277" y="2568718"/>
          <a:ext cx="6428076" cy="1293237"/>
        </a:xfrm>
        <a:prstGeom prst="rect">
          <a:avLst/>
        </a:prstGeom>
      </xdr:spPr>
    </xdr:pic>
    <xdr:clientData/>
  </xdr:twoCellAnchor>
  <xdr:twoCellAnchor editAs="oneCell">
    <xdr:from>
      <xdr:col>10</xdr:col>
      <xdr:colOff>1104900</xdr:colOff>
      <xdr:row>5</xdr:row>
      <xdr:rowOff>652462</xdr:rowOff>
    </xdr:from>
    <xdr:to>
      <xdr:col>10</xdr:col>
      <xdr:colOff>3143250</xdr:colOff>
      <xdr:row>5</xdr:row>
      <xdr:rowOff>1824038</xdr:rowOff>
    </xdr:to>
    <xdr:pic>
      <xdr:nvPicPr>
        <xdr:cNvPr id="48" name="Image 47">
          <a:extLst>
            <a:ext uri="{FF2B5EF4-FFF2-40B4-BE49-F238E27FC236}">
              <a16:creationId xmlns:a16="http://schemas.microsoft.com/office/drawing/2014/main" id="{27576A58-8F3B-401A-9FCB-20AA0B85EAAE}"/>
            </a:ext>
          </a:extLst>
        </xdr:cNvPr>
        <xdr:cNvPicPr>
          <a:picLocks noChangeAspect="1"/>
        </xdr:cNvPicPr>
      </xdr:nvPicPr>
      <xdr:blipFill rotWithShape="1">
        <a:blip xmlns:r="http://schemas.openxmlformats.org/officeDocument/2006/relationships" r:embed="rId26">
          <a:extLst>
            <a:ext uri="{28A0092B-C50C-407E-A947-70E740481C1C}">
              <a14:useLocalDpi xmlns:a14="http://schemas.microsoft.com/office/drawing/2010/main" val="0"/>
            </a:ext>
          </a:extLst>
        </a:blip>
        <a:srcRect l="92973" t="28041" r="-502" b="30406"/>
        <a:stretch/>
      </xdr:blipFill>
      <xdr:spPr>
        <a:xfrm>
          <a:off x="52778025" y="2700337"/>
          <a:ext cx="2038350" cy="1171576"/>
        </a:xfrm>
        <a:prstGeom prst="rect">
          <a:avLst/>
        </a:prstGeom>
      </xdr:spPr>
    </xdr:pic>
    <xdr:clientData/>
  </xdr:twoCellAnchor>
  <xdr:twoCellAnchor editAs="oneCell">
    <xdr:from>
      <xdr:col>1</xdr:col>
      <xdr:colOff>1460661</xdr:colOff>
      <xdr:row>6</xdr:row>
      <xdr:rowOff>44823</xdr:rowOff>
    </xdr:from>
    <xdr:to>
      <xdr:col>1</xdr:col>
      <xdr:colOff>4235943</xdr:colOff>
      <xdr:row>6</xdr:row>
      <xdr:rowOff>1212273</xdr:rowOff>
    </xdr:to>
    <xdr:pic>
      <xdr:nvPicPr>
        <xdr:cNvPr id="24" name="Image 23">
          <a:extLst>
            <a:ext uri="{FF2B5EF4-FFF2-40B4-BE49-F238E27FC236}">
              <a16:creationId xmlns:a16="http://schemas.microsoft.com/office/drawing/2014/main" id="{85FEE815-E0A7-46AD-AF21-BC494DA64857}"/>
            </a:ext>
          </a:extLst>
        </xdr:cNvPr>
        <xdr:cNvPicPr>
          <a:picLocks noChangeAspect="1"/>
        </xdr:cNvPicPr>
      </xdr:nvPicPr>
      <xdr:blipFill rotWithShape="1">
        <a:blip xmlns:r="http://schemas.openxmlformats.org/officeDocument/2006/relationships" r:embed="rId27">
          <a:extLst>
            <a:ext uri="{28A0092B-C50C-407E-A947-70E740481C1C}">
              <a14:useLocalDpi xmlns:a14="http://schemas.microsoft.com/office/drawing/2010/main" val="0"/>
            </a:ext>
          </a:extLst>
        </a:blip>
        <a:srcRect t="31394" r="93293" b="34482"/>
        <a:stretch/>
      </xdr:blipFill>
      <xdr:spPr>
        <a:xfrm>
          <a:off x="4248888" y="4010687"/>
          <a:ext cx="2775282" cy="1167450"/>
        </a:xfrm>
        <a:prstGeom prst="rect">
          <a:avLst/>
        </a:prstGeom>
      </xdr:spPr>
    </xdr:pic>
    <xdr:clientData/>
  </xdr:twoCellAnchor>
  <xdr:twoCellAnchor editAs="oneCell">
    <xdr:from>
      <xdr:col>2</xdr:col>
      <xdr:colOff>1456765</xdr:colOff>
      <xdr:row>6</xdr:row>
      <xdr:rowOff>163605</xdr:rowOff>
    </xdr:from>
    <xdr:to>
      <xdr:col>2</xdr:col>
      <xdr:colOff>5692588</xdr:colOff>
      <xdr:row>6</xdr:row>
      <xdr:rowOff>1333501</xdr:rowOff>
    </xdr:to>
    <xdr:pic>
      <xdr:nvPicPr>
        <xdr:cNvPr id="58" name="Image 57">
          <a:extLst>
            <a:ext uri="{FF2B5EF4-FFF2-40B4-BE49-F238E27FC236}">
              <a16:creationId xmlns:a16="http://schemas.microsoft.com/office/drawing/2014/main" id="{A7E60F40-3A50-4155-9E49-BF34F2AD4529}"/>
            </a:ext>
          </a:extLst>
        </xdr:cNvPr>
        <xdr:cNvPicPr>
          <a:picLocks noChangeAspect="1"/>
        </xdr:cNvPicPr>
      </xdr:nvPicPr>
      <xdr:blipFill rotWithShape="1">
        <a:blip xmlns:r="http://schemas.openxmlformats.org/officeDocument/2006/relationships" r:embed="rId27">
          <a:extLst>
            <a:ext uri="{28A0092B-C50C-407E-A947-70E740481C1C}">
              <a14:useLocalDpi xmlns:a14="http://schemas.microsoft.com/office/drawing/2010/main" val="0"/>
            </a:ext>
          </a:extLst>
        </a:blip>
        <a:srcRect l="6636" t="31394" r="83127" b="34410"/>
        <a:stretch/>
      </xdr:blipFill>
      <xdr:spPr>
        <a:xfrm>
          <a:off x="10600765" y="4129469"/>
          <a:ext cx="4235823" cy="1169896"/>
        </a:xfrm>
        <a:prstGeom prst="rect">
          <a:avLst/>
        </a:prstGeom>
      </xdr:spPr>
    </xdr:pic>
    <xdr:clientData/>
  </xdr:twoCellAnchor>
  <xdr:twoCellAnchor editAs="oneCell">
    <xdr:from>
      <xdr:col>3</xdr:col>
      <xdr:colOff>68036</xdr:colOff>
      <xdr:row>6</xdr:row>
      <xdr:rowOff>217715</xdr:rowOff>
    </xdr:from>
    <xdr:to>
      <xdr:col>3</xdr:col>
      <xdr:colOff>4231822</xdr:colOff>
      <xdr:row>6</xdr:row>
      <xdr:rowOff>1350818</xdr:rowOff>
    </xdr:to>
    <xdr:pic>
      <xdr:nvPicPr>
        <xdr:cNvPr id="59" name="Image 58">
          <a:extLst>
            <a:ext uri="{FF2B5EF4-FFF2-40B4-BE49-F238E27FC236}">
              <a16:creationId xmlns:a16="http://schemas.microsoft.com/office/drawing/2014/main" id="{6DDFF0D6-CB94-40F9-B722-185F17C187C1}"/>
            </a:ext>
          </a:extLst>
        </xdr:cNvPr>
        <xdr:cNvPicPr>
          <a:picLocks noChangeAspect="1"/>
        </xdr:cNvPicPr>
      </xdr:nvPicPr>
      <xdr:blipFill rotWithShape="1">
        <a:blip xmlns:r="http://schemas.openxmlformats.org/officeDocument/2006/relationships" r:embed="rId27">
          <a:extLst>
            <a:ext uri="{28A0092B-C50C-407E-A947-70E740481C1C}">
              <a14:useLocalDpi xmlns:a14="http://schemas.microsoft.com/office/drawing/2010/main" val="0"/>
            </a:ext>
          </a:extLst>
        </a:blip>
        <a:srcRect l="16796" t="33562" r="73142" b="33321"/>
        <a:stretch/>
      </xdr:blipFill>
      <xdr:spPr>
        <a:xfrm>
          <a:off x="16416400" y="4183579"/>
          <a:ext cx="4163786" cy="1133103"/>
        </a:xfrm>
        <a:prstGeom prst="rect">
          <a:avLst/>
        </a:prstGeom>
      </xdr:spPr>
    </xdr:pic>
    <xdr:clientData/>
  </xdr:twoCellAnchor>
  <xdr:twoCellAnchor editAs="oneCell">
    <xdr:from>
      <xdr:col>4</xdr:col>
      <xdr:colOff>40821</xdr:colOff>
      <xdr:row>6</xdr:row>
      <xdr:rowOff>302079</xdr:rowOff>
    </xdr:from>
    <xdr:to>
      <xdr:col>4</xdr:col>
      <xdr:colOff>4599213</xdr:colOff>
      <xdr:row>6</xdr:row>
      <xdr:rowOff>1402772</xdr:rowOff>
    </xdr:to>
    <xdr:pic>
      <xdr:nvPicPr>
        <xdr:cNvPr id="60" name="Image 59">
          <a:extLst>
            <a:ext uri="{FF2B5EF4-FFF2-40B4-BE49-F238E27FC236}">
              <a16:creationId xmlns:a16="http://schemas.microsoft.com/office/drawing/2014/main" id="{B74446B4-0C4D-4294-91EF-42BA7D7FC5C7}"/>
            </a:ext>
          </a:extLst>
        </xdr:cNvPr>
        <xdr:cNvPicPr>
          <a:picLocks noChangeAspect="1"/>
        </xdr:cNvPicPr>
      </xdr:nvPicPr>
      <xdr:blipFill rotWithShape="1">
        <a:blip xmlns:r="http://schemas.openxmlformats.org/officeDocument/2006/relationships" r:embed="rId27">
          <a:extLst>
            <a:ext uri="{28A0092B-C50C-407E-A947-70E740481C1C}">
              <a14:useLocalDpi xmlns:a14="http://schemas.microsoft.com/office/drawing/2010/main" val="0"/>
            </a:ext>
          </a:extLst>
        </a:blip>
        <a:srcRect l="26754" t="33562" r="62231" b="34268"/>
        <a:stretch/>
      </xdr:blipFill>
      <xdr:spPr>
        <a:xfrm>
          <a:off x="20839957" y="4267943"/>
          <a:ext cx="4558392" cy="1100693"/>
        </a:xfrm>
        <a:prstGeom prst="rect">
          <a:avLst/>
        </a:prstGeom>
      </xdr:spPr>
    </xdr:pic>
    <xdr:clientData/>
  </xdr:twoCellAnchor>
  <xdr:twoCellAnchor editAs="oneCell">
    <xdr:from>
      <xdr:col>5</xdr:col>
      <xdr:colOff>625928</xdr:colOff>
      <xdr:row>6</xdr:row>
      <xdr:rowOff>291194</xdr:rowOff>
    </xdr:from>
    <xdr:to>
      <xdr:col>5</xdr:col>
      <xdr:colOff>2286000</xdr:colOff>
      <xdr:row>6</xdr:row>
      <xdr:rowOff>1385454</xdr:rowOff>
    </xdr:to>
    <xdr:pic>
      <xdr:nvPicPr>
        <xdr:cNvPr id="61" name="Image 60">
          <a:extLst>
            <a:ext uri="{FF2B5EF4-FFF2-40B4-BE49-F238E27FC236}">
              <a16:creationId xmlns:a16="http://schemas.microsoft.com/office/drawing/2014/main" id="{30583C7B-22BD-4BFE-8F43-13F86CEE50A0}"/>
            </a:ext>
          </a:extLst>
        </xdr:cNvPr>
        <xdr:cNvPicPr>
          <a:picLocks noChangeAspect="1"/>
        </xdr:cNvPicPr>
      </xdr:nvPicPr>
      <xdr:blipFill rotWithShape="1">
        <a:blip xmlns:r="http://schemas.openxmlformats.org/officeDocument/2006/relationships" r:embed="rId27">
          <a:extLst>
            <a:ext uri="{28A0092B-C50C-407E-A947-70E740481C1C}">
              <a14:useLocalDpi xmlns:a14="http://schemas.microsoft.com/office/drawing/2010/main" val="0"/>
            </a:ext>
          </a:extLst>
        </a:blip>
        <a:srcRect l="37499" t="33562" r="58490" b="34456"/>
        <a:stretch/>
      </xdr:blipFill>
      <xdr:spPr>
        <a:xfrm>
          <a:off x="26066337" y="4257058"/>
          <a:ext cx="1660072" cy="1094260"/>
        </a:xfrm>
        <a:prstGeom prst="rect">
          <a:avLst/>
        </a:prstGeom>
      </xdr:spPr>
    </xdr:pic>
    <xdr:clientData/>
  </xdr:twoCellAnchor>
  <xdr:twoCellAnchor editAs="oneCell">
    <xdr:from>
      <xdr:col>6</xdr:col>
      <xdr:colOff>1034142</xdr:colOff>
      <xdr:row>5</xdr:row>
      <xdr:rowOff>1858737</xdr:rowOff>
    </xdr:from>
    <xdr:to>
      <xdr:col>6</xdr:col>
      <xdr:colOff>6177642</xdr:colOff>
      <xdr:row>6</xdr:row>
      <xdr:rowOff>1246908</xdr:rowOff>
    </xdr:to>
    <xdr:pic>
      <xdr:nvPicPr>
        <xdr:cNvPr id="62" name="Image 61">
          <a:extLst>
            <a:ext uri="{FF2B5EF4-FFF2-40B4-BE49-F238E27FC236}">
              <a16:creationId xmlns:a16="http://schemas.microsoft.com/office/drawing/2014/main" id="{C4008053-5364-49D8-8071-C6209D21903D}"/>
            </a:ext>
          </a:extLst>
        </xdr:cNvPr>
        <xdr:cNvPicPr>
          <a:picLocks noChangeAspect="1"/>
        </xdr:cNvPicPr>
      </xdr:nvPicPr>
      <xdr:blipFill rotWithShape="1">
        <a:blip xmlns:r="http://schemas.openxmlformats.org/officeDocument/2006/relationships" r:embed="rId27">
          <a:extLst>
            <a:ext uri="{28A0092B-C50C-407E-A947-70E740481C1C}">
              <a14:useLocalDpi xmlns:a14="http://schemas.microsoft.com/office/drawing/2010/main" val="0"/>
            </a:ext>
          </a:extLst>
        </a:blip>
        <a:srcRect l="41273" t="27194" r="46300" b="34568"/>
        <a:stretch/>
      </xdr:blipFill>
      <xdr:spPr>
        <a:xfrm>
          <a:off x="29574506" y="3902282"/>
          <a:ext cx="5143500" cy="1310491"/>
        </a:xfrm>
        <a:prstGeom prst="rect">
          <a:avLst/>
        </a:prstGeom>
      </xdr:spPr>
    </xdr:pic>
    <xdr:clientData/>
  </xdr:twoCellAnchor>
  <xdr:twoCellAnchor editAs="oneCell">
    <xdr:from>
      <xdr:col>7</xdr:col>
      <xdr:colOff>272142</xdr:colOff>
      <xdr:row>6</xdr:row>
      <xdr:rowOff>24494</xdr:rowOff>
    </xdr:from>
    <xdr:to>
      <xdr:col>7</xdr:col>
      <xdr:colOff>6735535</xdr:colOff>
      <xdr:row>6</xdr:row>
      <xdr:rowOff>1524800</xdr:rowOff>
    </xdr:to>
    <xdr:pic>
      <xdr:nvPicPr>
        <xdr:cNvPr id="63" name="Image 62">
          <a:extLst>
            <a:ext uri="{FF2B5EF4-FFF2-40B4-BE49-F238E27FC236}">
              <a16:creationId xmlns:a16="http://schemas.microsoft.com/office/drawing/2014/main" id="{B8121504-DC43-4450-96CE-7CFE1D1B2093}"/>
            </a:ext>
          </a:extLst>
        </xdr:cNvPr>
        <xdr:cNvPicPr>
          <a:picLocks noChangeAspect="1"/>
        </xdr:cNvPicPr>
      </xdr:nvPicPr>
      <xdr:blipFill rotWithShape="1">
        <a:blip xmlns:r="http://schemas.openxmlformats.org/officeDocument/2006/relationships" r:embed="rId27">
          <a:extLst>
            <a:ext uri="{28A0092B-C50C-407E-A947-70E740481C1C}">
              <a14:useLocalDpi xmlns:a14="http://schemas.microsoft.com/office/drawing/2010/main" val="0"/>
            </a:ext>
          </a:extLst>
        </a:blip>
        <a:srcRect l="53495" t="27194" r="30889" b="28921"/>
        <a:stretch/>
      </xdr:blipFill>
      <xdr:spPr>
        <a:xfrm>
          <a:off x="36181392" y="3970565"/>
          <a:ext cx="6463393" cy="1500306"/>
        </a:xfrm>
        <a:prstGeom prst="rect">
          <a:avLst/>
        </a:prstGeom>
      </xdr:spPr>
    </xdr:pic>
    <xdr:clientData/>
  </xdr:twoCellAnchor>
  <xdr:twoCellAnchor editAs="oneCell">
    <xdr:from>
      <xdr:col>8</xdr:col>
      <xdr:colOff>223898</xdr:colOff>
      <xdr:row>6</xdr:row>
      <xdr:rowOff>71747</xdr:rowOff>
    </xdr:from>
    <xdr:to>
      <xdr:col>8</xdr:col>
      <xdr:colOff>8088827</xdr:colOff>
      <xdr:row>6</xdr:row>
      <xdr:rowOff>1385454</xdr:rowOff>
    </xdr:to>
    <xdr:pic>
      <xdr:nvPicPr>
        <xdr:cNvPr id="64" name="Image 63">
          <a:extLst>
            <a:ext uri="{FF2B5EF4-FFF2-40B4-BE49-F238E27FC236}">
              <a16:creationId xmlns:a16="http://schemas.microsoft.com/office/drawing/2014/main" id="{732F182A-744A-4C38-830E-28048E07988F}"/>
            </a:ext>
          </a:extLst>
        </xdr:cNvPr>
        <xdr:cNvPicPr>
          <a:picLocks noChangeAspect="1"/>
        </xdr:cNvPicPr>
      </xdr:nvPicPr>
      <xdr:blipFill rotWithShape="1">
        <a:blip xmlns:r="http://schemas.openxmlformats.org/officeDocument/2006/relationships" r:embed="rId27">
          <a:extLst>
            <a:ext uri="{28A0092B-C50C-407E-A947-70E740481C1C}">
              <a14:useLocalDpi xmlns:a14="http://schemas.microsoft.com/office/drawing/2010/main" val="0"/>
            </a:ext>
          </a:extLst>
        </a:blip>
        <a:srcRect l="69302" t="27194" r="11696" b="34379"/>
        <a:stretch/>
      </xdr:blipFill>
      <xdr:spPr>
        <a:xfrm>
          <a:off x="43051762" y="4037611"/>
          <a:ext cx="7864929" cy="1313707"/>
        </a:xfrm>
        <a:prstGeom prst="rect">
          <a:avLst/>
        </a:prstGeom>
      </xdr:spPr>
    </xdr:pic>
    <xdr:clientData/>
  </xdr:twoCellAnchor>
  <xdr:twoCellAnchor editAs="oneCell">
    <xdr:from>
      <xdr:col>9</xdr:col>
      <xdr:colOff>2449286</xdr:colOff>
      <xdr:row>5</xdr:row>
      <xdr:rowOff>1812472</xdr:rowOff>
    </xdr:from>
    <xdr:to>
      <xdr:col>9</xdr:col>
      <xdr:colOff>4122964</xdr:colOff>
      <xdr:row>6</xdr:row>
      <xdr:rowOff>1385454</xdr:rowOff>
    </xdr:to>
    <xdr:pic>
      <xdr:nvPicPr>
        <xdr:cNvPr id="65" name="Image 64">
          <a:extLst>
            <a:ext uri="{FF2B5EF4-FFF2-40B4-BE49-F238E27FC236}">
              <a16:creationId xmlns:a16="http://schemas.microsoft.com/office/drawing/2014/main" id="{99798763-3E87-4757-A80E-6E63F9895668}"/>
            </a:ext>
          </a:extLst>
        </xdr:cNvPr>
        <xdr:cNvPicPr>
          <a:picLocks noChangeAspect="1"/>
        </xdr:cNvPicPr>
      </xdr:nvPicPr>
      <xdr:blipFill rotWithShape="1">
        <a:blip xmlns:r="http://schemas.openxmlformats.org/officeDocument/2006/relationships" r:embed="rId27">
          <a:extLst>
            <a:ext uri="{28A0092B-C50C-407E-A947-70E740481C1C}">
              <a14:useLocalDpi xmlns:a14="http://schemas.microsoft.com/office/drawing/2010/main" val="0"/>
            </a:ext>
          </a:extLst>
        </a:blip>
        <a:srcRect l="88231" t="27193" r="8251" b="34866"/>
        <a:stretch/>
      </xdr:blipFill>
      <xdr:spPr>
        <a:xfrm>
          <a:off x="53659150" y="3856017"/>
          <a:ext cx="1673678" cy="1495302"/>
        </a:xfrm>
        <a:prstGeom prst="rect">
          <a:avLst/>
        </a:prstGeom>
      </xdr:spPr>
    </xdr:pic>
    <xdr:clientData/>
  </xdr:twoCellAnchor>
  <xdr:twoCellAnchor editAs="oneCell">
    <xdr:from>
      <xdr:col>10</xdr:col>
      <xdr:colOff>183574</xdr:colOff>
      <xdr:row>6</xdr:row>
      <xdr:rowOff>304800</xdr:rowOff>
    </xdr:from>
    <xdr:to>
      <xdr:col>10</xdr:col>
      <xdr:colOff>3463638</xdr:colOff>
      <xdr:row>6</xdr:row>
      <xdr:rowOff>1213720</xdr:rowOff>
    </xdr:to>
    <xdr:pic>
      <xdr:nvPicPr>
        <xdr:cNvPr id="28" name="Image 27">
          <a:extLst>
            <a:ext uri="{FF2B5EF4-FFF2-40B4-BE49-F238E27FC236}">
              <a16:creationId xmlns:a16="http://schemas.microsoft.com/office/drawing/2014/main" id="{50882A90-22F6-455A-9252-22C00C843E6C}"/>
            </a:ext>
          </a:extLst>
        </xdr:cNvPr>
        <xdr:cNvPicPr>
          <a:picLocks noChangeAspect="1"/>
        </xdr:cNvPicPr>
      </xdr:nvPicPr>
      <xdr:blipFill rotWithShape="1">
        <a:blip xmlns:r="http://schemas.openxmlformats.org/officeDocument/2006/relationships" r:embed="rId28">
          <a:extLst>
            <a:ext uri="{28A0092B-C50C-407E-A947-70E740481C1C}">
              <a14:useLocalDpi xmlns:a14="http://schemas.microsoft.com/office/drawing/2010/main" val="0"/>
            </a:ext>
          </a:extLst>
        </a:blip>
        <a:srcRect l="91715" t="-11650" b="-1"/>
        <a:stretch/>
      </xdr:blipFill>
      <xdr:spPr>
        <a:xfrm>
          <a:off x="58026301" y="4270664"/>
          <a:ext cx="3280064" cy="908920"/>
        </a:xfrm>
        <a:prstGeom prst="rect">
          <a:avLst/>
        </a:prstGeom>
      </xdr:spPr>
    </xdr:pic>
    <xdr:clientData/>
  </xdr:twoCellAnchor>
  <xdr:twoCellAnchor editAs="oneCell">
    <xdr:from>
      <xdr:col>11</xdr:col>
      <xdr:colOff>239805</xdr:colOff>
      <xdr:row>6</xdr:row>
      <xdr:rowOff>302559</xdr:rowOff>
    </xdr:from>
    <xdr:to>
      <xdr:col>11</xdr:col>
      <xdr:colOff>4012772</xdr:colOff>
      <xdr:row>6</xdr:row>
      <xdr:rowOff>1154206</xdr:rowOff>
    </xdr:to>
    <xdr:pic>
      <xdr:nvPicPr>
        <xdr:cNvPr id="32" name="Image 31">
          <a:extLst>
            <a:ext uri="{FF2B5EF4-FFF2-40B4-BE49-F238E27FC236}">
              <a16:creationId xmlns:a16="http://schemas.microsoft.com/office/drawing/2014/main" id="{346D4ECE-58B3-4231-A100-B79290CBB593}"/>
            </a:ext>
          </a:extLst>
        </xdr:cNvPr>
        <xdr:cNvPicPr>
          <a:picLocks noChangeAspect="1"/>
        </xdr:cNvPicPr>
      </xdr:nvPicPr>
      <xdr:blipFill>
        <a:blip xmlns:r="http://schemas.openxmlformats.org/officeDocument/2006/relationships" r:embed="rId29">
          <a:extLst>
            <a:ext uri="{28A0092B-C50C-407E-A947-70E740481C1C}">
              <a14:useLocalDpi xmlns:a14="http://schemas.microsoft.com/office/drawing/2010/main" val="0"/>
            </a:ext>
          </a:extLst>
        </a:blip>
        <a:stretch>
          <a:fillRect/>
        </a:stretch>
      </xdr:blipFill>
      <xdr:spPr>
        <a:xfrm>
          <a:off x="61670452" y="4269441"/>
          <a:ext cx="3779079" cy="851647"/>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oneCellAnchor>
    <xdr:from>
      <xdr:col>17</xdr:col>
      <xdr:colOff>46263</xdr:colOff>
      <xdr:row>36</xdr:row>
      <xdr:rowOff>148317</xdr:rowOff>
    </xdr:from>
    <xdr:ext cx="7829550" cy="4733925"/>
    <xdr:graphicFrame macro="">
      <xdr:nvGraphicFramePr>
        <xdr:cNvPr id="2" name="Chart 1">
          <a:extLst>
            <a:ext uri="{FF2B5EF4-FFF2-40B4-BE49-F238E27FC236}">
              <a16:creationId xmlns:a16="http://schemas.microsoft.com/office/drawing/2014/main" id="{13E02005-D2D2-4F8A-8536-E2CA9A242E4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fLocksWithSheet="0"/>
  </xdr:oneCellAnchor>
  <xdr:oneCellAnchor>
    <xdr:from>
      <xdr:col>0</xdr:col>
      <xdr:colOff>0</xdr:colOff>
      <xdr:row>37</xdr:row>
      <xdr:rowOff>12247</xdr:rowOff>
    </xdr:from>
    <xdr:ext cx="7991475" cy="4733925"/>
    <xdr:graphicFrame macro="">
      <xdr:nvGraphicFramePr>
        <xdr:cNvPr id="3" name="Chart 2">
          <a:extLst>
            <a:ext uri="{FF2B5EF4-FFF2-40B4-BE49-F238E27FC236}">
              <a16:creationId xmlns:a16="http://schemas.microsoft.com/office/drawing/2014/main" id="{3EF4AEE3-C6F2-4F48-B0F5-AA06546AFCC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fLocksWithSheet="0"/>
  </xdr:oneCellAnchor>
  <xdr:oneCellAnchor>
    <xdr:from>
      <xdr:col>17</xdr:col>
      <xdr:colOff>19050</xdr:colOff>
      <xdr:row>11</xdr:row>
      <xdr:rowOff>114300</xdr:rowOff>
    </xdr:from>
    <xdr:ext cx="7829550" cy="4705350"/>
    <xdr:graphicFrame macro="">
      <xdr:nvGraphicFramePr>
        <xdr:cNvPr id="4" name="Chart 3">
          <a:extLst>
            <a:ext uri="{FF2B5EF4-FFF2-40B4-BE49-F238E27FC236}">
              <a16:creationId xmlns:a16="http://schemas.microsoft.com/office/drawing/2014/main" id="{03D5509C-E169-4B73-AC0B-F4C5BB0C8ED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fLocksWithSheet="0"/>
  </xdr:oneCellAnchor>
</xdr:wsDr>
</file>

<file path=xl/drawings/drawing3.xml><?xml version="1.0" encoding="utf-8"?>
<xdr:wsDr xmlns:xdr="http://schemas.openxmlformats.org/drawingml/2006/spreadsheetDrawing" xmlns:a="http://schemas.openxmlformats.org/drawingml/2006/main">
  <xdr:oneCellAnchor>
    <xdr:from>
      <xdr:col>16</xdr:col>
      <xdr:colOff>114300</xdr:colOff>
      <xdr:row>41</xdr:row>
      <xdr:rowOff>85725</xdr:rowOff>
    </xdr:from>
    <xdr:ext cx="7829550" cy="4733925"/>
    <xdr:graphicFrame macro="">
      <xdr:nvGraphicFramePr>
        <xdr:cNvPr id="2" name="Chart 1">
          <a:extLst>
            <a:ext uri="{FF2B5EF4-FFF2-40B4-BE49-F238E27FC236}">
              <a16:creationId xmlns:a16="http://schemas.microsoft.com/office/drawing/2014/main" id="{C08ECABE-CBAD-4903-A781-420D8F53658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fLocksWithSheet="0"/>
  </xdr:oneCellAnchor>
  <xdr:oneCellAnchor>
    <xdr:from>
      <xdr:col>0</xdr:col>
      <xdr:colOff>0</xdr:colOff>
      <xdr:row>41</xdr:row>
      <xdr:rowOff>85725</xdr:rowOff>
    </xdr:from>
    <xdr:ext cx="7991475" cy="4733925"/>
    <xdr:graphicFrame macro="">
      <xdr:nvGraphicFramePr>
        <xdr:cNvPr id="3" name="Chart 2">
          <a:extLst>
            <a:ext uri="{FF2B5EF4-FFF2-40B4-BE49-F238E27FC236}">
              <a16:creationId xmlns:a16="http://schemas.microsoft.com/office/drawing/2014/main" id="{17BEC5D6-DC50-4A6D-A85C-4C3273AB38E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fLocksWithSheet="0"/>
  </xdr:oneCellAnchor>
  <xdr:oneCellAnchor>
    <xdr:from>
      <xdr:col>17</xdr:col>
      <xdr:colOff>19050</xdr:colOff>
      <xdr:row>11</xdr:row>
      <xdr:rowOff>114300</xdr:rowOff>
    </xdr:from>
    <xdr:ext cx="7829550" cy="4705350"/>
    <xdr:graphicFrame macro="">
      <xdr:nvGraphicFramePr>
        <xdr:cNvPr id="4" name="Chart 3">
          <a:extLst>
            <a:ext uri="{FF2B5EF4-FFF2-40B4-BE49-F238E27FC236}">
              <a16:creationId xmlns:a16="http://schemas.microsoft.com/office/drawing/2014/main" id="{2A98D8E4-6D8F-44A1-BC2C-87C9F7EA20A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fLocksWithSheet="0"/>
  </xdr:oneCellAnchor>
</xdr:wsDr>
</file>

<file path=xl/drawings/drawing4.xml><?xml version="1.0" encoding="utf-8"?>
<xdr:wsDr xmlns:xdr="http://schemas.openxmlformats.org/drawingml/2006/spreadsheetDrawing" xmlns:a="http://schemas.openxmlformats.org/drawingml/2006/main">
  <xdr:oneCellAnchor>
    <xdr:from>
      <xdr:col>18</xdr:col>
      <xdr:colOff>11846</xdr:colOff>
      <xdr:row>34</xdr:row>
      <xdr:rowOff>81724</xdr:rowOff>
    </xdr:from>
    <xdr:ext cx="7829550" cy="4733925"/>
    <xdr:graphicFrame macro="">
      <xdr:nvGraphicFramePr>
        <xdr:cNvPr id="2" name="Chart 1">
          <a:extLst>
            <a:ext uri="{FF2B5EF4-FFF2-40B4-BE49-F238E27FC236}">
              <a16:creationId xmlns:a16="http://schemas.microsoft.com/office/drawing/2014/main" id="{F89EE11E-0F50-4157-A69B-D2F360F3DE9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fLocksWithSheet="0"/>
  </xdr:oneCellAnchor>
  <xdr:oneCellAnchor>
    <xdr:from>
      <xdr:col>0</xdr:col>
      <xdr:colOff>0</xdr:colOff>
      <xdr:row>35</xdr:row>
      <xdr:rowOff>85725</xdr:rowOff>
    </xdr:from>
    <xdr:ext cx="7991475" cy="4733925"/>
    <xdr:graphicFrame macro="">
      <xdr:nvGraphicFramePr>
        <xdr:cNvPr id="3" name="Chart 2">
          <a:extLst>
            <a:ext uri="{FF2B5EF4-FFF2-40B4-BE49-F238E27FC236}">
              <a16:creationId xmlns:a16="http://schemas.microsoft.com/office/drawing/2014/main" id="{AA54E5B9-E999-452A-9D45-A58A5E51C8C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fLocksWithSheet="0"/>
  </xdr:oneCellAnchor>
  <xdr:oneCellAnchor>
    <xdr:from>
      <xdr:col>17</xdr:col>
      <xdr:colOff>849086</xdr:colOff>
      <xdr:row>12</xdr:row>
      <xdr:rowOff>32656</xdr:rowOff>
    </xdr:from>
    <xdr:ext cx="7829550" cy="4705350"/>
    <xdr:graphicFrame macro="">
      <xdr:nvGraphicFramePr>
        <xdr:cNvPr id="4" name="Chart 3">
          <a:extLst>
            <a:ext uri="{FF2B5EF4-FFF2-40B4-BE49-F238E27FC236}">
              <a16:creationId xmlns:a16="http://schemas.microsoft.com/office/drawing/2014/main" id="{8473E050-BE31-4C1A-9361-D828F1CA9BD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fLocksWithSheet="0"/>
  </xdr:oneCellAnchor>
</xdr:wsDr>
</file>

<file path=xl/drawings/drawing5.xml><?xml version="1.0" encoding="utf-8"?>
<xdr:wsDr xmlns:xdr="http://schemas.openxmlformats.org/drawingml/2006/spreadsheetDrawing" xmlns:a="http://schemas.openxmlformats.org/drawingml/2006/main">
  <xdr:oneCellAnchor>
    <xdr:from>
      <xdr:col>16</xdr:col>
      <xdr:colOff>114300</xdr:colOff>
      <xdr:row>41</xdr:row>
      <xdr:rowOff>85725</xdr:rowOff>
    </xdr:from>
    <xdr:ext cx="7829550" cy="4733925"/>
    <xdr:graphicFrame macro="">
      <xdr:nvGraphicFramePr>
        <xdr:cNvPr id="2" name="Chart 1">
          <a:extLst>
            <a:ext uri="{FF2B5EF4-FFF2-40B4-BE49-F238E27FC236}">
              <a16:creationId xmlns:a16="http://schemas.microsoft.com/office/drawing/2014/main" id="{A97C669B-0367-46FF-A3FE-F2253D25452A}"/>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fLocksWithSheet="0"/>
  </xdr:oneCellAnchor>
  <xdr:oneCellAnchor>
    <xdr:from>
      <xdr:col>0</xdr:col>
      <xdr:colOff>0</xdr:colOff>
      <xdr:row>22</xdr:row>
      <xdr:rowOff>85725</xdr:rowOff>
    </xdr:from>
    <xdr:ext cx="7991475" cy="4733925"/>
    <xdr:graphicFrame macro="">
      <xdr:nvGraphicFramePr>
        <xdr:cNvPr id="3" name="Chart 2">
          <a:extLst>
            <a:ext uri="{FF2B5EF4-FFF2-40B4-BE49-F238E27FC236}">
              <a16:creationId xmlns:a16="http://schemas.microsoft.com/office/drawing/2014/main" id="{94EEF629-0D1E-41BB-A5AF-4250C3EA8ACA}"/>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fLocksWithSheet="0"/>
  </xdr:oneCellAnchor>
  <xdr:oneCellAnchor>
    <xdr:from>
      <xdr:col>17</xdr:col>
      <xdr:colOff>19050</xdr:colOff>
      <xdr:row>11</xdr:row>
      <xdr:rowOff>114300</xdr:rowOff>
    </xdr:from>
    <xdr:ext cx="7829550" cy="4705350"/>
    <xdr:graphicFrame macro="">
      <xdr:nvGraphicFramePr>
        <xdr:cNvPr id="4" name="Chart 3">
          <a:extLst>
            <a:ext uri="{FF2B5EF4-FFF2-40B4-BE49-F238E27FC236}">
              <a16:creationId xmlns:a16="http://schemas.microsoft.com/office/drawing/2014/main" id="{105F5322-A474-4CBA-8554-5B5BD0D2640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fLocksWithSheet="0"/>
  </xdr:oneCellAnchor>
</xdr:wsDr>
</file>

<file path=xl/drawings/drawing6.xml><?xml version="1.0" encoding="utf-8"?>
<xdr:wsDr xmlns:xdr="http://schemas.openxmlformats.org/drawingml/2006/spreadsheetDrawing" xmlns:a="http://schemas.openxmlformats.org/drawingml/2006/main">
  <xdr:oneCellAnchor>
    <xdr:from>
      <xdr:col>9</xdr:col>
      <xdr:colOff>83128</xdr:colOff>
      <xdr:row>28</xdr:row>
      <xdr:rowOff>120210</xdr:rowOff>
    </xdr:from>
    <xdr:ext cx="7829550" cy="5002866"/>
    <xdr:graphicFrame macro="">
      <xdr:nvGraphicFramePr>
        <xdr:cNvPr id="2" name="Chart 1">
          <a:extLst>
            <a:ext uri="{FF2B5EF4-FFF2-40B4-BE49-F238E27FC236}">
              <a16:creationId xmlns:a16="http://schemas.microsoft.com/office/drawing/2014/main" id="{E7389F65-53B5-47E6-8B33-82EF158B033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fLocksWithSheet="0"/>
  </xdr:oneCellAnchor>
  <xdr:oneCellAnchor>
    <xdr:from>
      <xdr:col>0</xdr:col>
      <xdr:colOff>99835</xdr:colOff>
      <xdr:row>28</xdr:row>
      <xdr:rowOff>128511</xdr:rowOff>
    </xdr:from>
    <xdr:ext cx="7991475" cy="4733925"/>
    <xdr:graphicFrame macro="">
      <xdr:nvGraphicFramePr>
        <xdr:cNvPr id="3" name="Chart 2">
          <a:extLst>
            <a:ext uri="{FF2B5EF4-FFF2-40B4-BE49-F238E27FC236}">
              <a16:creationId xmlns:a16="http://schemas.microsoft.com/office/drawing/2014/main" id="{F0E87DCB-0438-43D8-9729-C284A77832D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fLocksWithSheet="0"/>
  </xdr:oneCellAnchor>
  <xdr:oneCellAnchor>
    <xdr:from>
      <xdr:col>9</xdr:col>
      <xdr:colOff>53277</xdr:colOff>
      <xdr:row>9</xdr:row>
      <xdr:rowOff>390882</xdr:rowOff>
    </xdr:from>
    <xdr:ext cx="7829550" cy="4705350"/>
    <xdr:graphicFrame macro="">
      <xdr:nvGraphicFramePr>
        <xdr:cNvPr id="4" name="Chart 3">
          <a:extLst>
            <a:ext uri="{FF2B5EF4-FFF2-40B4-BE49-F238E27FC236}">
              <a16:creationId xmlns:a16="http://schemas.microsoft.com/office/drawing/2014/main" id="{AC0547B0-2BB2-4F71-B737-E9ADFD3CE577}"/>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fLocksWithSheet="0"/>
  </xdr:oneCellAnchor>
</xdr:wsDr>
</file>

<file path=xl/drawings/drawing7.xml><?xml version="1.0" encoding="utf-8"?>
<c:userShapes xmlns:c="http://schemas.openxmlformats.org/drawingml/2006/chart">
  <cdr:relSizeAnchor xmlns:cdr="http://schemas.openxmlformats.org/drawingml/2006/chartDrawing">
    <cdr:from>
      <cdr:x>0.4328</cdr:x>
      <cdr:y>0.00224</cdr:y>
    </cdr:from>
    <cdr:to>
      <cdr:x>0.76628</cdr:x>
      <cdr:y>0.04704</cdr:y>
    </cdr:to>
    <cdr:sp macro="" textlink="">
      <cdr:nvSpPr>
        <cdr:cNvPr id="2" name="ZoneTexte 1">
          <a:extLst xmlns:a="http://schemas.openxmlformats.org/drawingml/2006/main">
            <a:ext uri="{FF2B5EF4-FFF2-40B4-BE49-F238E27FC236}">
              <a16:creationId xmlns:a16="http://schemas.microsoft.com/office/drawing/2014/main" id="{09D653C4-93C2-479C-A62B-FE6137C82A56}"/>
            </a:ext>
          </a:extLst>
        </cdr:cNvPr>
        <cdr:cNvSpPr txBox="1"/>
      </cdr:nvSpPr>
      <cdr:spPr>
        <a:xfrm xmlns:a="http://schemas.openxmlformats.org/drawingml/2006/main">
          <a:off x="3388659" y="11204"/>
          <a:ext cx="2610971" cy="224118"/>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r>
            <a:rPr lang="fr-FR" sz="1100"/>
            <a:t>LEARNING CURVE</a:t>
          </a:r>
        </a:p>
      </cdr:txBody>
    </cdr:sp>
  </cdr:relSizeAnchor>
</c:userShapes>
</file>

<file path=xl/drawings/drawing8.xml><?xml version="1.0" encoding="utf-8"?>
<xdr:wsDr xmlns:xdr="http://schemas.openxmlformats.org/drawingml/2006/spreadsheetDrawing" xmlns:a="http://schemas.openxmlformats.org/drawingml/2006/main">
  <xdr:oneCellAnchor>
    <xdr:from>
      <xdr:col>8</xdr:col>
      <xdr:colOff>189139</xdr:colOff>
      <xdr:row>30</xdr:row>
      <xdr:rowOff>85725</xdr:rowOff>
    </xdr:from>
    <xdr:ext cx="7829550" cy="4733925"/>
    <xdr:graphicFrame macro="">
      <xdr:nvGraphicFramePr>
        <xdr:cNvPr id="2" name="Chart 1">
          <a:extLst>
            <a:ext uri="{FF2B5EF4-FFF2-40B4-BE49-F238E27FC236}">
              <a16:creationId xmlns:a16="http://schemas.microsoft.com/office/drawing/2014/main" id="{CC21C67D-57C6-4BC7-8C52-9E20C0AB2F5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fLocksWithSheet="0"/>
  </xdr:oneCellAnchor>
  <xdr:oneCellAnchor>
    <xdr:from>
      <xdr:col>0</xdr:col>
      <xdr:colOff>136072</xdr:colOff>
      <xdr:row>15</xdr:row>
      <xdr:rowOff>439511</xdr:rowOff>
    </xdr:from>
    <xdr:ext cx="7991475" cy="4733925"/>
    <xdr:graphicFrame macro="">
      <xdr:nvGraphicFramePr>
        <xdr:cNvPr id="3" name="Chart 2">
          <a:extLst>
            <a:ext uri="{FF2B5EF4-FFF2-40B4-BE49-F238E27FC236}">
              <a16:creationId xmlns:a16="http://schemas.microsoft.com/office/drawing/2014/main" id="{6A101241-E48F-4C87-9D3C-418C9F673FB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fLocksWithSheet="0"/>
  </xdr:oneCellAnchor>
  <xdr:oneCellAnchor>
    <xdr:from>
      <xdr:col>8</xdr:col>
      <xdr:colOff>182707</xdr:colOff>
      <xdr:row>8</xdr:row>
      <xdr:rowOff>150915</xdr:rowOff>
    </xdr:from>
    <xdr:ext cx="7829550" cy="4705350"/>
    <xdr:graphicFrame macro="">
      <xdr:nvGraphicFramePr>
        <xdr:cNvPr id="4" name="Chart 3">
          <a:extLst>
            <a:ext uri="{FF2B5EF4-FFF2-40B4-BE49-F238E27FC236}">
              <a16:creationId xmlns:a16="http://schemas.microsoft.com/office/drawing/2014/main" id="{F2258670-EDB1-407F-B2D0-3138D530147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fLocksWithSheet="0"/>
  </xdr:oneCellAnchor>
  <xdr:twoCellAnchor>
    <xdr:from>
      <xdr:col>9</xdr:col>
      <xdr:colOff>1064078</xdr:colOff>
      <xdr:row>30</xdr:row>
      <xdr:rowOff>68036</xdr:rowOff>
    </xdr:from>
    <xdr:to>
      <xdr:col>12</xdr:col>
      <xdr:colOff>239246</xdr:colOff>
      <xdr:row>31</xdr:row>
      <xdr:rowOff>101654</xdr:rowOff>
    </xdr:to>
    <xdr:sp macro="" textlink="">
      <xdr:nvSpPr>
        <xdr:cNvPr id="5" name="ZoneTexte 1">
          <a:extLst>
            <a:ext uri="{FF2B5EF4-FFF2-40B4-BE49-F238E27FC236}">
              <a16:creationId xmlns:a16="http://schemas.microsoft.com/office/drawing/2014/main" id="{9095967C-420E-48CA-B604-57AB22332B4B}"/>
            </a:ext>
          </a:extLst>
        </xdr:cNvPr>
        <xdr:cNvSpPr txBox="1"/>
      </xdr:nvSpPr>
      <xdr:spPr>
        <a:xfrm>
          <a:off x="11800114" y="7198179"/>
          <a:ext cx="2631382" cy="224118"/>
        </a:xfrm>
        <a:prstGeom prst="rect">
          <a:avLst/>
        </a:prstGeom>
      </xdr:spPr>
      <xdr:txBody>
        <a:bodyPr wrap="square" rtlCol="0"/>
        <a:lstStyle>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a:r>
            <a:rPr lang="fr-FR" sz="1100"/>
            <a:t>LEARNING CURVE</a:t>
          </a:r>
        </a:p>
      </xdr:txBody>
    </xdr:sp>
    <xdr:clientData/>
  </xdr:twoCellAnchor>
</xdr:wsDr>
</file>

<file path=xl/drawings/drawing9.xml><?xml version="1.0" encoding="utf-8"?>
<xdr:wsDr xmlns:xdr="http://schemas.openxmlformats.org/drawingml/2006/spreadsheetDrawing" xmlns:a="http://schemas.openxmlformats.org/drawingml/2006/main">
  <xdr:oneCellAnchor>
    <xdr:from>
      <xdr:col>0</xdr:col>
      <xdr:colOff>238125</xdr:colOff>
      <xdr:row>16</xdr:row>
      <xdr:rowOff>152400</xdr:rowOff>
    </xdr:from>
    <xdr:ext cx="7296150" cy="4676775"/>
    <xdr:graphicFrame macro="">
      <xdr:nvGraphicFramePr>
        <xdr:cNvPr id="4" name="Chart 4">
          <a:extLst>
            <a:ext uri="{FF2B5EF4-FFF2-40B4-BE49-F238E27FC236}">
              <a16:creationId xmlns:a16="http://schemas.microsoft.com/office/drawing/2014/main" id="{00000000-0008-0000-0500-000004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fLocksWithSheet="0"/>
  </xdr:oneCellAnchor>
</xdr:wsDr>
</file>

<file path=xl/drawings/drawing10.xml><?xml version="1.0" encoding="utf-8"?>
<xdr:wsDr xmlns:xdr="http://schemas.openxmlformats.org/drawingml/2006/spreadsheetDrawing" xmlns:a="http://schemas.openxmlformats.org/drawingml/2006/main">
  <xdr:twoCellAnchor>
    <xdr:from>
      <xdr:col>5</xdr:col>
      <xdr:colOff>393886</xdr:colOff>
      <xdr:row>8</xdr:row>
      <xdr:rowOff>8124</xdr:rowOff>
    </xdr:from>
    <xdr:to>
      <xdr:col>11</xdr:col>
      <xdr:colOff>612321</xdr:colOff>
      <xdr:row>22</xdr:row>
      <xdr:rowOff>84324</xdr:rowOff>
    </xdr:to>
    <xdr:graphicFrame macro="">
      <xdr:nvGraphicFramePr>
        <xdr:cNvPr id="2" name="Graphique 1">
          <a:extLst>
            <a:ext uri="{FF2B5EF4-FFF2-40B4-BE49-F238E27FC236}">
              <a16:creationId xmlns:a16="http://schemas.microsoft.com/office/drawing/2014/main" id="{7E36EE08-8F1D-4C78-8FE5-237676D313DA}"/>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293313</xdr:colOff>
      <xdr:row>7</xdr:row>
      <xdr:rowOff>179574</xdr:rowOff>
    </xdr:from>
    <xdr:to>
      <xdr:col>5</xdr:col>
      <xdr:colOff>33617</xdr:colOff>
      <xdr:row>22</xdr:row>
      <xdr:rowOff>65274</xdr:rowOff>
    </xdr:to>
    <xdr:graphicFrame macro="">
      <xdr:nvGraphicFramePr>
        <xdr:cNvPr id="3" name="Graphique 2">
          <a:extLst>
            <a:ext uri="{FF2B5EF4-FFF2-40B4-BE49-F238E27FC236}">
              <a16:creationId xmlns:a16="http://schemas.microsoft.com/office/drawing/2014/main" id="{D089D5DE-92B8-400A-9EBD-C770D38334C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11</xdr:col>
      <xdr:colOff>756117</xdr:colOff>
      <xdr:row>8</xdr:row>
      <xdr:rowOff>15967</xdr:rowOff>
    </xdr:from>
    <xdr:to>
      <xdr:col>17</xdr:col>
      <xdr:colOff>312964</xdr:colOff>
      <xdr:row>22</xdr:row>
      <xdr:rowOff>92167</xdr:rowOff>
    </xdr:to>
    <xdr:graphicFrame macro="">
      <xdr:nvGraphicFramePr>
        <xdr:cNvPr id="4" name="Graphique 3">
          <a:extLst>
            <a:ext uri="{FF2B5EF4-FFF2-40B4-BE49-F238E27FC236}">
              <a16:creationId xmlns:a16="http://schemas.microsoft.com/office/drawing/2014/main" id="{04CDF980-66F5-494C-A793-6A8C9062C178}"/>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oneCellAnchor>
    <xdr:from>
      <xdr:col>17</xdr:col>
      <xdr:colOff>590469</xdr:colOff>
      <xdr:row>7</xdr:row>
      <xdr:rowOff>171291</xdr:rowOff>
    </xdr:from>
    <xdr:ext cx="4475390" cy="2775856"/>
    <xdr:graphicFrame macro="">
      <xdr:nvGraphicFramePr>
        <xdr:cNvPr id="5" name="Chart 1">
          <a:extLst>
            <a:ext uri="{FF2B5EF4-FFF2-40B4-BE49-F238E27FC236}">
              <a16:creationId xmlns:a16="http://schemas.microsoft.com/office/drawing/2014/main" id="{A9836A27-CF20-4E3F-8CB6-CEAB4678913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fLocksWithSheet="0"/>
  </xdr:one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sers/Shyli/Downloads/Papu_Papu.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HOME"/>
      <sheetName val="Capacités"/>
      <sheetName val="Table des dommages"/>
      <sheetName val="Bestiaire"/>
      <sheetName val="Tableau RLD"/>
      <sheetName val="Learning Curve"/>
    </sheetNames>
    <sheetDataSet>
      <sheetData sheetId="0"/>
      <sheetData sheetId="1"/>
      <sheetData sheetId="2"/>
      <sheetData sheetId="3"/>
      <sheetData sheetId="4">
        <row r="14">
          <cell r="D14"/>
          <cell r="E14"/>
          <cell r="F14"/>
        </row>
      </sheetData>
      <sheetData sheetId="5"/>
    </sheetDataSet>
  </externalBook>
</externalLink>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11.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12.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5.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6.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7.bin"/></Relationships>
</file>

<file path=xl/worksheets/_rels/sheet16.xml.rels><?xml version="1.0" encoding="UTF-8" standalone="yes"?>
<Relationships xmlns="http://schemas.openxmlformats.org/package/2006/relationships"><Relationship Id="rId1" Type="http://schemas.openxmlformats.org/officeDocument/2006/relationships/drawing" Target="../drawings/drawing10.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outlinePr summaryBelow="0" summaryRight="0"/>
  </sheetPr>
  <dimension ref="A1:N1002"/>
  <sheetViews>
    <sheetView zoomScale="40" zoomScaleNormal="40" workbookViewId="0">
      <selection activeCell="A2" sqref="A2:L2"/>
    </sheetView>
  </sheetViews>
  <sheetFormatPr baseColWidth="10" defaultColWidth="17.28515625" defaultRowHeight="15" customHeight="1"/>
  <cols>
    <col min="1" max="1" width="41.7109375" customWidth="1"/>
    <col min="2" max="2" width="95.42578125" customWidth="1"/>
    <col min="3" max="3" width="108.140625" customWidth="1"/>
    <col min="4" max="4" width="66.85546875" customWidth="1"/>
    <col min="5" max="5" width="69.5703125" customWidth="1"/>
    <col min="6" max="6" width="46.42578125" customWidth="1"/>
    <col min="7" max="7" width="110.140625" customWidth="1"/>
    <col min="8" max="8" width="104.140625" customWidth="1"/>
    <col min="9" max="9" width="125.7109375" customWidth="1"/>
    <col min="10" max="10" width="99.5703125" customWidth="1"/>
    <col min="11" max="11" width="53.85546875" customWidth="1"/>
    <col min="12" max="12" width="64" customWidth="1"/>
    <col min="13" max="13" width="23" customWidth="1"/>
    <col min="14" max="14" width="39.7109375" customWidth="1"/>
    <col min="15" max="26" width="10.7109375" customWidth="1"/>
  </cols>
  <sheetData>
    <row r="1" spans="1:14">
      <c r="A1" s="1"/>
      <c r="B1" s="1"/>
    </row>
    <row r="2" spans="1:14" ht="45.75" customHeight="1">
      <c r="A2" s="531" t="s">
        <v>1</v>
      </c>
      <c r="B2" s="532"/>
      <c r="C2" s="532"/>
      <c r="D2" s="532"/>
      <c r="E2" s="532"/>
      <c r="F2" s="532"/>
      <c r="G2" s="532"/>
      <c r="H2" s="532"/>
      <c r="I2" s="532"/>
      <c r="J2" s="532"/>
      <c r="K2" s="532"/>
      <c r="L2" s="532"/>
    </row>
    <row r="3" spans="1:14" ht="115.5" customHeight="1">
      <c r="A3" s="212" t="s">
        <v>4</v>
      </c>
      <c r="B3" s="534" t="s">
        <v>79</v>
      </c>
      <c r="C3" s="535"/>
      <c r="D3" s="535"/>
      <c r="E3" s="537"/>
      <c r="F3" s="534" t="s">
        <v>78</v>
      </c>
      <c r="G3" s="535"/>
      <c r="H3" s="535"/>
      <c r="I3" s="535"/>
      <c r="J3" s="535"/>
      <c r="K3" s="536"/>
      <c r="L3" s="4"/>
    </row>
    <row r="4" spans="1:14">
      <c r="A4" s="1"/>
      <c r="B4" s="1"/>
    </row>
    <row r="5" spans="1:14" ht="45" customHeight="1" thickBot="1">
      <c r="A5" s="531" t="s">
        <v>8</v>
      </c>
      <c r="B5" s="533"/>
      <c r="C5" s="533"/>
      <c r="D5" s="533"/>
      <c r="E5" s="533"/>
      <c r="F5" s="533"/>
      <c r="G5" s="533"/>
      <c r="H5" s="533"/>
      <c r="I5" s="533"/>
      <c r="J5" s="533"/>
      <c r="K5" s="533"/>
      <c r="L5" s="533"/>
      <c r="M5" s="88"/>
      <c r="N5" s="88"/>
    </row>
    <row r="6" spans="1:14" ht="150.75" customHeight="1" thickBot="1">
      <c r="A6" s="183" t="s">
        <v>276</v>
      </c>
      <c r="B6" s="188" t="s">
        <v>33</v>
      </c>
      <c r="C6" s="195" t="s">
        <v>34</v>
      </c>
      <c r="D6" s="192" t="s">
        <v>35</v>
      </c>
      <c r="E6" s="195" t="s">
        <v>36</v>
      </c>
      <c r="F6" s="189" t="s">
        <v>37</v>
      </c>
      <c r="G6" s="195" t="s">
        <v>38</v>
      </c>
      <c r="H6" s="195" t="s">
        <v>39</v>
      </c>
      <c r="I6" s="189" t="s">
        <v>40</v>
      </c>
      <c r="J6" s="192" t="s">
        <v>275</v>
      </c>
      <c r="K6" s="192" t="s">
        <v>41</v>
      </c>
      <c r="L6" s="203"/>
      <c r="M6" s="204"/>
      <c r="N6" s="204"/>
    </row>
    <row r="7" spans="1:14" ht="125.25" customHeight="1" thickBot="1">
      <c r="A7" s="186" t="s">
        <v>277</v>
      </c>
      <c r="B7" s="191" t="s">
        <v>33</v>
      </c>
      <c r="C7" s="196" t="s">
        <v>34</v>
      </c>
      <c r="D7" s="184" t="s">
        <v>35</v>
      </c>
      <c r="E7" s="197" t="s">
        <v>36</v>
      </c>
      <c r="F7" s="184" t="s">
        <v>37</v>
      </c>
      <c r="G7" s="195" t="s">
        <v>38</v>
      </c>
      <c r="H7" s="184" t="s">
        <v>39</v>
      </c>
      <c r="I7" s="192" t="s">
        <v>40</v>
      </c>
      <c r="J7" s="195" t="s">
        <v>41</v>
      </c>
      <c r="K7" s="184" t="s">
        <v>42</v>
      </c>
      <c r="L7" s="192" t="s">
        <v>288</v>
      </c>
      <c r="M7" s="203"/>
      <c r="N7" s="204"/>
    </row>
    <row r="8" spans="1:14" ht="182.25" customHeight="1" thickBot="1">
      <c r="A8" s="183" t="s">
        <v>278</v>
      </c>
      <c r="B8" s="193" t="s">
        <v>33</v>
      </c>
      <c r="C8" s="195" t="s">
        <v>34</v>
      </c>
      <c r="D8" s="189" t="s">
        <v>35</v>
      </c>
      <c r="E8" s="195" t="s">
        <v>36</v>
      </c>
      <c r="F8" s="189" t="s">
        <v>37</v>
      </c>
      <c r="G8" s="195" t="s">
        <v>38</v>
      </c>
      <c r="H8" s="189" t="s">
        <v>39</v>
      </c>
      <c r="I8" s="192" t="s">
        <v>40</v>
      </c>
      <c r="J8" s="192" t="s">
        <v>41</v>
      </c>
      <c r="K8" s="192" t="s">
        <v>42</v>
      </c>
      <c r="L8" s="192" t="s">
        <v>43</v>
      </c>
      <c r="M8" s="192" t="s">
        <v>115</v>
      </c>
      <c r="N8" s="190" t="s">
        <v>116</v>
      </c>
    </row>
    <row r="9" spans="1:14" ht="97.5" customHeight="1" thickBot="1">
      <c r="A9" s="185" t="s">
        <v>279</v>
      </c>
      <c r="B9" s="194" t="s">
        <v>33</v>
      </c>
      <c r="C9" s="196" t="s">
        <v>34</v>
      </c>
      <c r="D9" s="187" t="s">
        <v>35</v>
      </c>
      <c r="E9" s="199" t="s">
        <v>36</v>
      </c>
      <c r="F9" s="188" t="s">
        <v>37</v>
      </c>
      <c r="G9" s="195" t="s">
        <v>38</v>
      </c>
      <c r="H9" s="190" t="s">
        <v>39</v>
      </c>
      <c r="I9" s="202"/>
      <c r="J9" s="202"/>
      <c r="K9" s="202"/>
      <c r="L9" s="202"/>
      <c r="M9" s="202"/>
      <c r="N9" s="202"/>
    </row>
    <row r="10" spans="1:14" s="60" customFormat="1" ht="137.25" customHeight="1" thickBot="1">
      <c r="A10" s="186" t="s">
        <v>280</v>
      </c>
      <c r="B10" s="194" t="s">
        <v>33</v>
      </c>
      <c r="C10" s="196" t="s">
        <v>34</v>
      </c>
      <c r="D10" s="187" t="s">
        <v>35</v>
      </c>
      <c r="E10" s="192" t="s">
        <v>36</v>
      </c>
      <c r="F10" s="198"/>
      <c r="G10" s="182"/>
      <c r="H10" s="182"/>
      <c r="I10" s="182"/>
      <c r="J10" s="182"/>
      <c r="K10" s="182"/>
      <c r="L10" s="182"/>
      <c r="M10" s="182"/>
      <c r="N10" s="182"/>
    </row>
    <row r="11" spans="1:14" s="60" customFormat="1" ht="174.75" customHeight="1" thickBot="1">
      <c r="A11" s="183" t="s">
        <v>281</v>
      </c>
      <c r="B11" s="194" t="s">
        <v>33</v>
      </c>
      <c r="C11" s="197" t="s">
        <v>34</v>
      </c>
      <c r="D11" s="184" t="s">
        <v>35</v>
      </c>
      <c r="E11" s="201"/>
      <c r="F11" s="200"/>
      <c r="G11" s="182"/>
      <c r="H11" s="182"/>
      <c r="I11" s="182"/>
      <c r="J11" s="182"/>
      <c r="K11" s="182"/>
      <c r="L11" s="182"/>
      <c r="M11" s="182"/>
      <c r="N11" s="182"/>
    </row>
    <row r="12" spans="1:14" ht="31.5" customHeight="1" thickBot="1">
      <c r="A12" s="148"/>
      <c r="B12" s="1"/>
      <c r="C12" s="148"/>
      <c r="D12" s="148"/>
      <c r="E12" s="88"/>
    </row>
    <row r="13" spans="1:14" ht="55.5" customHeight="1" thickBot="1">
      <c r="A13" s="538" t="s">
        <v>15</v>
      </c>
      <c r="B13" s="539"/>
      <c r="C13" s="540"/>
      <c r="D13" s="205"/>
      <c r="E13" s="205"/>
      <c r="F13" s="205"/>
      <c r="G13" s="205"/>
      <c r="H13" s="205"/>
      <c r="I13" s="205"/>
      <c r="J13" s="205"/>
      <c r="K13" s="205"/>
      <c r="L13" s="205"/>
      <c r="M13" s="88"/>
      <c r="N13" s="88"/>
    </row>
    <row r="14" spans="1:14" ht="45" customHeight="1">
      <c r="A14" s="209" t="s">
        <v>138</v>
      </c>
      <c r="B14" s="210" t="s">
        <v>282</v>
      </c>
      <c r="C14" s="211" t="s">
        <v>283</v>
      </c>
      <c r="D14" s="88"/>
      <c r="E14" s="88"/>
      <c r="F14" s="88"/>
      <c r="G14" s="88"/>
      <c r="H14" s="88"/>
      <c r="I14" s="88"/>
      <c r="J14" s="88"/>
      <c r="K14" s="88"/>
      <c r="L14" s="88"/>
      <c r="M14" s="88"/>
      <c r="N14" s="88"/>
    </row>
    <row r="15" spans="1:14" ht="43.5" customHeight="1">
      <c r="A15" s="206" t="s">
        <v>140</v>
      </c>
      <c r="B15" s="207" t="s">
        <v>284</v>
      </c>
      <c r="C15" s="208" t="s">
        <v>285</v>
      </c>
    </row>
    <row r="16" spans="1:14" ht="47.25" customHeight="1">
      <c r="A16" s="206" t="s">
        <v>139</v>
      </c>
      <c r="B16" s="207" t="s">
        <v>286</v>
      </c>
      <c r="C16" s="208" t="s">
        <v>287</v>
      </c>
    </row>
    <row r="17" spans="1:3" ht="18.75">
      <c r="A17" s="181"/>
      <c r="B17" s="180"/>
      <c r="C17" s="180"/>
    </row>
    <row r="18" spans="1:3">
      <c r="A18" s="1"/>
      <c r="B18" s="1"/>
    </row>
    <row r="19" spans="1:3">
      <c r="A19" s="1"/>
      <c r="B19" s="1"/>
    </row>
    <row r="20" spans="1:3">
      <c r="A20" s="1"/>
      <c r="B20" s="1"/>
    </row>
    <row r="21" spans="1:3">
      <c r="A21" s="1"/>
      <c r="B21" s="1"/>
    </row>
    <row r="22" spans="1:3">
      <c r="A22" s="1"/>
      <c r="B22" s="1"/>
    </row>
    <row r="23" spans="1:3">
      <c r="A23" s="1"/>
      <c r="B23" s="1"/>
    </row>
    <row r="24" spans="1:3">
      <c r="A24" s="1"/>
      <c r="B24" s="1"/>
    </row>
    <row r="25" spans="1:3">
      <c r="A25" s="1"/>
      <c r="B25" s="1"/>
    </row>
    <row r="26" spans="1:3">
      <c r="A26" s="1"/>
      <c r="B26" s="1"/>
    </row>
    <row r="27" spans="1:3">
      <c r="A27" s="1"/>
      <c r="B27" s="1"/>
    </row>
    <row r="28" spans="1:3">
      <c r="A28" s="1"/>
      <c r="B28" s="1"/>
    </row>
    <row r="29" spans="1:3">
      <c r="A29" s="1"/>
      <c r="B29" s="1"/>
    </row>
    <row r="30" spans="1:3">
      <c r="A30" s="1"/>
      <c r="B30" s="1"/>
    </row>
    <row r="31" spans="1:3">
      <c r="A31" s="1"/>
      <c r="B31" s="1"/>
    </row>
    <row r="32" spans="1:3">
      <c r="A32" s="1"/>
      <c r="B32" s="1"/>
    </row>
    <row r="33" spans="1:2">
      <c r="A33" s="1"/>
      <c r="B33" s="1"/>
    </row>
    <row r="34" spans="1:2">
      <c r="A34" s="1"/>
      <c r="B34" s="1"/>
    </row>
    <row r="35" spans="1:2">
      <c r="A35" s="1"/>
      <c r="B35" s="1"/>
    </row>
    <row r="36" spans="1:2">
      <c r="A36" s="1"/>
      <c r="B36" s="1"/>
    </row>
    <row r="37" spans="1:2">
      <c r="A37" s="1"/>
      <c r="B37" s="1"/>
    </row>
    <row r="38" spans="1:2">
      <c r="A38" s="1"/>
      <c r="B38" s="1"/>
    </row>
    <row r="39" spans="1:2">
      <c r="A39" s="1"/>
      <c r="B39" s="1"/>
    </row>
    <row r="40" spans="1:2">
      <c r="A40" s="1"/>
      <c r="B40" s="1"/>
    </row>
    <row r="41" spans="1:2">
      <c r="A41" s="1"/>
      <c r="B41" s="1"/>
    </row>
    <row r="42" spans="1:2">
      <c r="A42" s="1"/>
      <c r="B42" s="1"/>
    </row>
    <row r="43" spans="1:2">
      <c r="A43" s="1"/>
      <c r="B43" s="1"/>
    </row>
    <row r="44" spans="1:2">
      <c r="A44" s="1"/>
      <c r="B44" s="1"/>
    </row>
    <row r="45" spans="1:2">
      <c r="A45" s="1"/>
      <c r="B45" s="1"/>
    </row>
    <row r="46" spans="1:2">
      <c r="A46" s="1"/>
      <c r="B46" s="1"/>
    </row>
    <row r="47" spans="1:2">
      <c r="A47" s="1"/>
      <c r="B47" s="1"/>
    </row>
    <row r="48" spans="1:2">
      <c r="A48" s="1"/>
      <c r="B48" s="1"/>
    </row>
    <row r="49" spans="1:2">
      <c r="A49" s="1"/>
      <c r="B49" s="1"/>
    </row>
    <row r="50" spans="1:2">
      <c r="A50" s="1"/>
      <c r="B50" s="1"/>
    </row>
    <row r="51" spans="1:2">
      <c r="A51" s="1"/>
      <c r="B51" s="1"/>
    </row>
    <row r="52" spans="1:2">
      <c r="A52" s="1"/>
      <c r="B52" s="1"/>
    </row>
    <row r="53" spans="1:2">
      <c r="A53" s="1"/>
      <c r="B53" s="1"/>
    </row>
    <row r="54" spans="1:2">
      <c r="A54" s="1"/>
      <c r="B54" s="1"/>
    </row>
    <row r="55" spans="1:2">
      <c r="A55" s="1"/>
      <c r="B55" s="1"/>
    </row>
    <row r="56" spans="1:2">
      <c r="A56" s="1"/>
      <c r="B56" s="1"/>
    </row>
    <row r="57" spans="1:2">
      <c r="A57" s="1"/>
      <c r="B57" s="1"/>
    </row>
    <row r="58" spans="1:2">
      <c r="A58" s="1"/>
      <c r="B58" s="1"/>
    </row>
    <row r="59" spans="1:2">
      <c r="A59" s="1"/>
      <c r="B59" s="1"/>
    </row>
    <row r="60" spans="1:2">
      <c r="A60" s="1"/>
      <c r="B60" s="1"/>
    </row>
    <row r="61" spans="1:2">
      <c r="A61" s="1"/>
      <c r="B61" s="1"/>
    </row>
    <row r="62" spans="1:2">
      <c r="A62" s="1"/>
      <c r="B62" s="1"/>
    </row>
    <row r="63" spans="1:2">
      <c r="A63" s="1"/>
      <c r="B63" s="1"/>
    </row>
    <row r="64" spans="1:2">
      <c r="A64" s="1"/>
      <c r="B64" s="1"/>
    </row>
    <row r="65" spans="1:2">
      <c r="A65" s="1"/>
      <c r="B65" s="1"/>
    </row>
    <row r="66" spans="1:2">
      <c r="A66" s="1"/>
      <c r="B66" s="1"/>
    </row>
    <row r="67" spans="1:2">
      <c r="A67" s="1"/>
      <c r="B67" s="1"/>
    </row>
    <row r="68" spans="1:2">
      <c r="A68" s="1"/>
      <c r="B68" s="1"/>
    </row>
    <row r="69" spans="1:2">
      <c r="A69" s="1"/>
      <c r="B69" s="1"/>
    </row>
    <row r="70" spans="1:2">
      <c r="A70" s="1"/>
      <c r="B70" s="1"/>
    </row>
    <row r="71" spans="1:2">
      <c r="A71" s="1"/>
      <c r="B71" s="1"/>
    </row>
    <row r="72" spans="1:2">
      <c r="A72" s="1"/>
      <c r="B72" s="1"/>
    </row>
    <row r="73" spans="1:2">
      <c r="A73" s="1"/>
      <c r="B73" s="1"/>
    </row>
    <row r="74" spans="1:2">
      <c r="A74" s="1"/>
      <c r="B74" s="1"/>
    </row>
    <row r="75" spans="1:2">
      <c r="A75" s="1"/>
      <c r="B75" s="1"/>
    </row>
    <row r="76" spans="1:2">
      <c r="A76" s="1"/>
      <c r="B76" s="1"/>
    </row>
    <row r="77" spans="1:2">
      <c r="A77" s="1"/>
      <c r="B77" s="1"/>
    </row>
    <row r="78" spans="1:2">
      <c r="A78" s="1"/>
      <c r="B78" s="1"/>
    </row>
    <row r="79" spans="1:2">
      <c r="A79" s="1"/>
      <c r="B79" s="1"/>
    </row>
    <row r="80" spans="1:2">
      <c r="A80" s="1"/>
      <c r="B80" s="1"/>
    </row>
    <row r="81" spans="1:2">
      <c r="A81" s="1"/>
      <c r="B81" s="1"/>
    </row>
    <row r="82" spans="1:2">
      <c r="A82" s="1"/>
      <c r="B82" s="1"/>
    </row>
    <row r="83" spans="1:2">
      <c r="A83" s="1"/>
      <c r="B83" s="1"/>
    </row>
    <row r="84" spans="1:2">
      <c r="A84" s="1"/>
      <c r="B84" s="1"/>
    </row>
    <row r="85" spans="1:2">
      <c r="A85" s="1"/>
      <c r="B85" s="1"/>
    </row>
    <row r="86" spans="1:2">
      <c r="A86" s="1"/>
      <c r="B86" s="1"/>
    </row>
    <row r="87" spans="1:2">
      <c r="A87" s="1"/>
      <c r="B87" s="1"/>
    </row>
    <row r="88" spans="1:2">
      <c r="A88" s="1"/>
      <c r="B88" s="1"/>
    </row>
    <row r="89" spans="1:2">
      <c r="A89" s="1"/>
      <c r="B89" s="1"/>
    </row>
    <row r="90" spans="1:2">
      <c r="A90" s="1"/>
      <c r="B90" s="1"/>
    </row>
    <row r="91" spans="1:2">
      <c r="A91" s="1"/>
      <c r="B91" s="1"/>
    </row>
    <row r="92" spans="1:2">
      <c r="A92" s="1"/>
      <c r="B92" s="1"/>
    </row>
    <row r="93" spans="1:2">
      <c r="A93" s="1"/>
      <c r="B93" s="1"/>
    </row>
    <row r="94" spans="1:2">
      <c r="A94" s="1"/>
      <c r="B94" s="1"/>
    </row>
    <row r="95" spans="1:2">
      <c r="A95" s="1"/>
      <c r="B95" s="1"/>
    </row>
    <row r="96" spans="1:2">
      <c r="A96" s="1"/>
      <c r="B96" s="1"/>
    </row>
    <row r="97" spans="1:2">
      <c r="A97" s="1"/>
      <c r="B97" s="1"/>
    </row>
    <row r="98" spans="1:2">
      <c r="A98" s="1"/>
      <c r="B98" s="1"/>
    </row>
    <row r="99" spans="1:2">
      <c r="A99" s="1"/>
      <c r="B99" s="1"/>
    </row>
    <row r="100" spans="1:2">
      <c r="A100" s="1"/>
      <c r="B100" s="1"/>
    </row>
    <row r="101" spans="1:2">
      <c r="A101" s="1"/>
      <c r="B101" s="1"/>
    </row>
    <row r="102" spans="1:2">
      <c r="A102" s="1"/>
      <c r="B102" s="1"/>
    </row>
    <row r="103" spans="1:2">
      <c r="A103" s="1"/>
      <c r="B103" s="1"/>
    </row>
    <row r="104" spans="1:2">
      <c r="A104" s="1"/>
      <c r="B104" s="1"/>
    </row>
    <row r="105" spans="1:2">
      <c r="A105" s="1"/>
      <c r="B105" s="1"/>
    </row>
    <row r="106" spans="1:2">
      <c r="A106" s="1"/>
      <c r="B106" s="1"/>
    </row>
    <row r="107" spans="1:2">
      <c r="A107" s="1"/>
      <c r="B107" s="1"/>
    </row>
    <row r="108" spans="1:2">
      <c r="A108" s="1"/>
      <c r="B108" s="1"/>
    </row>
    <row r="109" spans="1:2">
      <c r="A109" s="1"/>
      <c r="B109" s="1"/>
    </row>
    <row r="110" spans="1:2">
      <c r="A110" s="1"/>
      <c r="B110" s="1"/>
    </row>
    <row r="111" spans="1:2">
      <c r="A111" s="1"/>
      <c r="B111" s="1"/>
    </row>
    <row r="112" spans="1:2">
      <c r="A112" s="1"/>
      <c r="B112" s="1"/>
    </row>
    <row r="113" spans="1:2">
      <c r="A113" s="1"/>
      <c r="B113" s="1"/>
    </row>
    <row r="114" spans="1:2">
      <c r="A114" s="1"/>
      <c r="B114" s="1"/>
    </row>
    <row r="115" spans="1:2">
      <c r="A115" s="1"/>
      <c r="B115" s="1"/>
    </row>
    <row r="116" spans="1:2">
      <c r="A116" s="1"/>
      <c r="B116" s="1"/>
    </row>
    <row r="117" spans="1:2">
      <c r="A117" s="1"/>
      <c r="B117" s="1"/>
    </row>
    <row r="118" spans="1:2">
      <c r="A118" s="1"/>
      <c r="B118" s="1"/>
    </row>
    <row r="119" spans="1:2">
      <c r="A119" s="1"/>
      <c r="B119" s="1"/>
    </row>
    <row r="120" spans="1:2">
      <c r="A120" s="1"/>
      <c r="B120" s="1"/>
    </row>
    <row r="121" spans="1:2">
      <c r="A121" s="1"/>
      <c r="B121" s="1"/>
    </row>
    <row r="122" spans="1:2">
      <c r="A122" s="1"/>
      <c r="B122" s="1"/>
    </row>
    <row r="123" spans="1:2">
      <c r="A123" s="1"/>
      <c r="B123" s="1"/>
    </row>
    <row r="124" spans="1:2">
      <c r="A124" s="1"/>
      <c r="B124" s="1"/>
    </row>
    <row r="125" spans="1:2">
      <c r="A125" s="1"/>
      <c r="B125" s="1"/>
    </row>
    <row r="126" spans="1:2">
      <c r="A126" s="1"/>
      <c r="B126" s="1"/>
    </row>
    <row r="127" spans="1:2">
      <c r="A127" s="1"/>
      <c r="B127" s="1"/>
    </row>
    <row r="128" spans="1:2">
      <c r="A128" s="1"/>
      <c r="B128" s="1"/>
    </row>
    <row r="129" spans="1:2">
      <c r="A129" s="1"/>
      <c r="B129" s="1"/>
    </row>
    <row r="130" spans="1:2">
      <c r="A130" s="1"/>
      <c r="B130" s="1"/>
    </row>
    <row r="131" spans="1:2">
      <c r="A131" s="1"/>
      <c r="B131" s="1"/>
    </row>
    <row r="132" spans="1:2">
      <c r="A132" s="1"/>
      <c r="B132" s="1"/>
    </row>
    <row r="133" spans="1:2">
      <c r="A133" s="1"/>
      <c r="B133" s="1"/>
    </row>
    <row r="134" spans="1:2">
      <c r="A134" s="1"/>
      <c r="B134" s="1"/>
    </row>
    <row r="135" spans="1:2">
      <c r="A135" s="1"/>
      <c r="B135" s="1"/>
    </row>
    <row r="136" spans="1:2">
      <c r="A136" s="1"/>
      <c r="B136" s="1"/>
    </row>
    <row r="137" spans="1:2">
      <c r="A137" s="1"/>
      <c r="B137" s="1"/>
    </row>
    <row r="138" spans="1:2">
      <c r="A138" s="1"/>
      <c r="B138" s="1"/>
    </row>
    <row r="139" spans="1:2">
      <c r="A139" s="1"/>
      <c r="B139" s="1"/>
    </row>
    <row r="140" spans="1:2">
      <c r="A140" s="1"/>
      <c r="B140" s="1"/>
    </row>
    <row r="141" spans="1:2">
      <c r="A141" s="1"/>
      <c r="B141" s="1"/>
    </row>
    <row r="142" spans="1:2">
      <c r="A142" s="1"/>
      <c r="B142" s="1"/>
    </row>
    <row r="143" spans="1:2">
      <c r="A143" s="1"/>
      <c r="B143" s="1"/>
    </row>
    <row r="144" spans="1:2">
      <c r="A144" s="1"/>
      <c r="B144" s="1"/>
    </row>
    <row r="145" spans="1:2">
      <c r="A145" s="1"/>
      <c r="B145" s="1"/>
    </row>
    <row r="146" spans="1:2">
      <c r="A146" s="1"/>
      <c r="B146" s="1"/>
    </row>
    <row r="147" spans="1:2">
      <c r="A147" s="1"/>
      <c r="B147" s="1"/>
    </row>
    <row r="148" spans="1:2">
      <c r="A148" s="1"/>
      <c r="B148" s="1"/>
    </row>
    <row r="149" spans="1:2">
      <c r="A149" s="1"/>
      <c r="B149" s="1"/>
    </row>
    <row r="150" spans="1:2">
      <c r="A150" s="1"/>
      <c r="B150" s="1"/>
    </row>
    <row r="151" spans="1:2">
      <c r="A151" s="1"/>
      <c r="B151" s="1"/>
    </row>
    <row r="152" spans="1:2">
      <c r="A152" s="1"/>
      <c r="B152" s="1"/>
    </row>
    <row r="153" spans="1:2">
      <c r="A153" s="1"/>
      <c r="B153" s="1"/>
    </row>
    <row r="154" spans="1:2">
      <c r="A154" s="1"/>
      <c r="B154" s="1"/>
    </row>
    <row r="155" spans="1:2">
      <c r="A155" s="1"/>
      <c r="B155" s="1"/>
    </row>
    <row r="156" spans="1:2">
      <c r="A156" s="1"/>
      <c r="B156" s="1"/>
    </row>
    <row r="157" spans="1:2">
      <c r="A157" s="1"/>
      <c r="B157" s="1"/>
    </row>
    <row r="158" spans="1:2">
      <c r="A158" s="1"/>
      <c r="B158" s="1"/>
    </row>
    <row r="159" spans="1:2">
      <c r="A159" s="1"/>
      <c r="B159" s="1"/>
    </row>
    <row r="160" spans="1:2">
      <c r="A160" s="1"/>
      <c r="B160" s="1"/>
    </row>
    <row r="161" spans="1:2">
      <c r="A161" s="1"/>
      <c r="B161" s="1"/>
    </row>
    <row r="162" spans="1:2">
      <c r="A162" s="1"/>
      <c r="B162" s="1"/>
    </row>
    <row r="163" spans="1:2">
      <c r="A163" s="1"/>
      <c r="B163" s="1"/>
    </row>
    <row r="164" spans="1:2">
      <c r="A164" s="1"/>
      <c r="B164" s="1"/>
    </row>
    <row r="165" spans="1:2">
      <c r="A165" s="1"/>
      <c r="B165" s="1"/>
    </row>
    <row r="166" spans="1:2">
      <c r="A166" s="1"/>
      <c r="B166" s="1"/>
    </row>
    <row r="167" spans="1:2">
      <c r="A167" s="1"/>
      <c r="B167" s="1"/>
    </row>
    <row r="168" spans="1:2">
      <c r="A168" s="1"/>
      <c r="B168" s="1"/>
    </row>
    <row r="169" spans="1:2">
      <c r="A169" s="1"/>
      <c r="B169" s="1"/>
    </row>
    <row r="170" spans="1:2">
      <c r="A170" s="1"/>
      <c r="B170" s="1"/>
    </row>
    <row r="171" spans="1:2">
      <c r="A171" s="1"/>
      <c r="B171" s="1"/>
    </row>
    <row r="172" spans="1:2">
      <c r="A172" s="1"/>
      <c r="B172" s="1"/>
    </row>
    <row r="173" spans="1:2">
      <c r="A173" s="1"/>
      <c r="B173" s="1"/>
    </row>
    <row r="174" spans="1:2">
      <c r="A174" s="1"/>
      <c r="B174" s="1"/>
    </row>
    <row r="175" spans="1:2">
      <c r="A175" s="1"/>
      <c r="B175" s="1"/>
    </row>
    <row r="176" spans="1:2">
      <c r="A176" s="1"/>
      <c r="B176" s="1"/>
    </row>
    <row r="177" spans="1:2">
      <c r="A177" s="1"/>
      <c r="B177" s="1"/>
    </row>
    <row r="178" spans="1:2">
      <c r="A178" s="1"/>
      <c r="B178" s="1"/>
    </row>
    <row r="179" spans="1:2">
      <c r="A179" s="1"/>
      <c r="B179" s="1"/>
    </row>
    <row r="180" spans="1:2">
      <c r="A180" s="1"/>
      <c r="B180" s="1"/>
    </row>
    <row r="181" spans="1:2">
      <c r="A181" s="1"/>
      <c r="B181" s="1"/>
    </row>
    <row r="182" spans="1:2">
      <c r="A182" s="1"/>
      <c r="B182" s="1"/>
    </row>
    <row r="183" spans="1:2">
      <c r="A183" s="1"/>
      <c r="B183" s="1"/>
    </row>
    <row r="184" spans="1:2">
      <c r="A184" s="1"/>
      <c r="B184" s="1"/>
    </row>
    <row r="185" spans="1:2">
      <c r="A185" s="1"/>
      <c r="B185" s="1"/>
    </row>
    <row r="186" spans="1:2">
      <c r="A186" s="1"/>
      <c r="B186" s="1"/>
    </row>
    <row r="187" spans="1:2">
      <c r="A187" s="1"/>
      <c r="B187" s="1"/>
    </row>
    <row r="188" spans="1:2">
      <c r="A188" s="1"/>
      <c r="B188" s="1"/>
    </row>
    <row r="189" spans="1:2">
      <c r="A189" s="1"/>
      <c r="B189" s="1"/>
    </row>
    <row r="190" spans="1:2">
      <c r="A190" s="1"/>
      <c r="B190" s="1"/>
    </row>
    <row r="191" spans="1:2">
      <c r="A191" s="1"/>
      <c r="B191" s="1"/>
    </row>
    <row r="192" spans="1:2">
      <c r="A192" s="1"/>
      <c r="B192" s="1"/>
    </row>
    <row r="193" spans="1:2">
      <c r="A193" s="1"/>
      <c r="B193" s="1"/>
    </row>
    <row r="194" spans="1:2">
      <c r="A194" s="1"/>
      <c r="B194" s="1"/>
    </row>
    <row r="195" spans="1:2">
      <c r="A195" s="1"/>
      <c r="B195" s="1"/>
    </row>
    <row r="196" spans="1:2">
      <c r="A196" s="1"/>
      <c r="B196" s="1"/>
    </row>
    <row r="197" spans="1:2">
      <c r="A197" s="1"/>
      <c r="B197" s="1"/>
    </row>
    <row r="198" spans="1:2">
      <c r="A198" s="1"/>
      <c r="B198" s="1"/>
    </row>
    <row r="199" spans="1:2">
      <c r="A199" s="1"/>
      <c r="B199" s="1"/>
    </row>
    <row r="200" spans="1:2">
      <c r="A200" s="1"/>
      <c r="B200" s="1"/>
    </row>
    <row r="201" spans="1:2">
      <c r="A201" s="1"/>
      <c r="B201" s="1"/>
    </row>
    <row r="202" spans="1:2">
      <c r="A202" s="1"/>
      <c r="B202" s="1"/>
    </row>
    <row r="203" spans="1:2">
      <c r="A203" s="1"/>
      <c r="B203" s="1"/>
    </row>
    <row r="204" spans="1:2">
      <c r="A204" s="1"/>
      <c r="B204" s="1"/>
    </row>
    <row r="205" spans="1:2">
      <c r="A205" s="1"/>
      <c r="B205" s="1"/>
    </row>
    <row r="206" spans="1:2">
      <c r="A206" s="1"/>
      <c r="B206" s="1"/>
    </row>
    <row r="207" spans="1:2">
      <c r="A207" s="1"/>
      <c r="B207" s="1"/>
    </row>
    <row r="208" spans="1:2">
      <c r="A208" s="1"/>
      <c r="B208" s="1"/>
    </row>
    <row r="209" spans="1:2">
      <c r="A209" s="1"/>
      <c r="B209" s="1"/>
    </row>
    <row r="210" spans="1:2">
      <c r="A210" s="1"/>
      <c r="B210" s="1"/>
    </row>
    <row r="211" spans="1:2">
      <c r="A211" s="1"/>
      <c r="B211" s="1"/>
    </row>
    <row r="212" spans="1:2">
      <c r="A212" s="1"/>
      <c r="B212" s="1"/>
    </row>
    <row r="213" spans="1:2">
      <c r="A213" s="1"/>
      <c r="B213" s="1"/>
    </row>
    <row r="214" spans="1:2">
      <c r="A214" s="1"/>
      <c r="B214" s="1"/>
    </row>
    <row r="215" spans="1:2">
      <c r="A215" s="1"/>
      <c r="B215" s="1"/>
    </row>
    <row r="216" spans="1:2">
      <c r="A216" s="1"/>
      <c r="B216" s="1"/>
    </row>
    <row r="217" spans="1:2">
      <c r="A217" s="1"/>
      <c r="B217" s="1"/>
    </row>
    <row r="218" spans="1:2">
      <c r="A218" s="1"/>
      <c r="B218" s="1"/>
    </row>
    <row r="219" spans="1:2">
      <c r="A219" s="1"/>
      <c r="B219" s="1"/>
    </row>
    <row r="220" spans="1:2">
      <c r="A220" s="1"/>
      <c r="B220" s="1"/>
    </row>
    <row r="221" spans="1:2">
      <c r="A221" s="1"/>
      <c r="B221" s="1"/>
    </row>
    <row r="222" spans="1:2">
      <c r="A222" s="1"/>
      <c r="B222" s="1"/>
    </row>
    <row r="223" spans="1:2">
      <c r="A223" s="1"/>
      <c r="B223" s="1"/>
    </row>
    <row r="224" spans="1:2">
      <c r="A224" s="1"/>
      <c r="B224" s="1"/>
    </row>
    <row r="225" spans="1:2">
      <c r="A225" s="1"/>
      <c r="B225" s="1"/>
    </row>
    <row r="226" spans="1:2">
      <c r="A226" s="1"/>
      <c r="B226" s="1"/>
    </row>
    <row r="227" spans="1:2">
      <c r="A227" s="1"/>
      <c r="B227" s="1"/>
    </row>
    <row r="228" spans="1:2">
      <c r="A228" s="1"/>
      <c r="B228" s="1"/>
    </row>
    <row r="229" spans="1:2">
      <c r="A229" s="1"/>
      <c r="B229" s="1"/>
    </row>
    <row r="230" spans="1:2">
      <c r="A230" s="1"/>
      <c r="B230" s="1"/>
    </row>
    <row r="231" spans="1:2">
      <c r="A231" s="1"/>
      <c r="B231" s="1"/>
    </row>
    <row r="232" spans="1:2">
      <c r="A232" s="1"/>
      <c r="B232" s="1"/>
    </row>
    <row r="233" spans="1:2">
      <c r="A233" s="1"/>
      <c r="B233" s="1"/>
    </row>
    <row r="234" spans="1:2">
      <c r="A234" s="1"/>
      <c r="B234" s="1"/>
    </row>
    <row r="235" spans="1:2">
      <c r="A235" s="1"/>
      <c r="B235" s="1"/>
    </row>
    <row r="236" spans="1:2">
      <c r="A236" s="1"/>
      <c r="B236" s="1"/>
    </row>
    <row r="237" spans="1:2">
      <c r="A237" s="1"/>
      <c r="B237" s="1"/>
    </row>
    <row r="238" spans="1:2">
      <c r="A238" s="1"/>
      <c r="B238" s="1"/>
    </row>
    <row r="239" spans="1:2">
      <c r="A239" s="1"/>
      <c r="B239" s="1"/>
    </row>
    <row r="240" spans="1:2">
      <c r="A240" s="1"/>
      <c r="B240" s="1"/>
    </row>
    <row r="241" spans="1:2">
      <c r="A241" s="1"/>
      <c r="B241" s="1"/>
    </row>
    <row r="242" spans="1:2">
      <c r="A242" s="1"/>
      <c r="B242" s="1"/>
    </row>
    <row r="243" spans="1:2">
      <c r="A243" s="1"/>
      <c r="B243" s="1"/>
    </row>
    <row r="244" spans="1:2">
      <c r="A244" s="1"/>
      <c r="B244" s="1"/>
    </row>
    <row r="245" spans="1:2">
      <c r="A245" s="1"/>
      <c r="B245" s="1"/>
    </row>
    <row r="246" spans="1:2">
      <c r="A246" s="1"/>
      <c r="B246" s="1"/>
    </row>
    <row r="247" spans="1:2">
      <c r="A247" s="1"/>
      <c r="B247" s="1"/>
    </row>
    <row r="248" spans="1:2">
      <c r="A248" s="1"/>
      <c r="B248" s="1"/>
    </row>
    <row r="249" spans="1:2">
      <c r="A249" s="1"/>
      <c r="B249" s="1"/>
    </row>
    <row r="250" spans="1:2">
      <c r="A250" s="1"/>
      <c r="B250" s="1"/>
    </row>
    <row r="251" spans="1:2">
      <c r="A251" s="1"/>
      <c r="B251" s="1"/>
    </row>
    <row r="252" spans="1:2">
      <c r="A252" s="1"/>
      <c r="B252" s="1"/>
    </row>
    <row r="253" spans="1:2">
      <c r="A253" s="1"/>
      <c r="B253" s="1"/>
    </row>
    <row r="254" spans="1:2">
      <c r="A254" s="1"/>
      <c r="B254" s="1"/>
    </row>
    <row r="255" spans="1:2">
      <c r="A255" s="1"/>
      <c r="B255" s="1"/>
    </row>
    <row r="256" spans="1:2">
      <c r="A256" s="1"/>
      <c r="B256" s="1"/>
    </row>
    <row r="257" spans="1:2">
      <c r="A257" s="1"/>
      <c r="B257" s="1"/>
    </row>
    <row r="258" spans="1:2">
      <c r="A258" s="1"/>
      <c r="B258" s="1"/>
    </row>
    <row r="259" spans="1:2">
      <c r="A259" s="1"/>
      <c r="B259" s="1"/>
    </row>
    <row r="260" spans="1:2">
      <c r="A260" s="1"/>
      <c r="B260" s="1"/>
    </row>
    <row r="261" spans="1:2">
      <c r="A261" s="1"/>
      <c r="B261" s="1"/>
    </row>
    <row r="262" spans="1:2">
      <c r="A262" s="1"/>
      <c r="B262" s="1"/>
    </row>
    <row r="263" spans="1:2">
      <c r="A263" s="1"/>
      <c r="B263" s="1"/>
    </row>
    <row r="264" spans="1:2">
      <c r="A264" s="1"/>
      <c r="B264" s="1"/>
    </row>
    <row r="265" spans="1:2">
      <c r="A265" s="1"/>
      <c r="B265" s="1"/>
    </row>
    <row r="266" spans="1:2">
      <c r="A266" s="1"/>
      <c r="B266" s="1"/>
    </row>
    <row r="267" spans="1:2">
      <c r="A267" s="1"/>
      <c r="B267" s="1"/>
    </row>
    <row r="268" spans="1:2">
      <c r="A268" s="1"/>
      <c r="B268" s="1"/>
    </row>
    <row r="269" spans="1:2">
      <c r="A269" s="1"/>
      <c r="B269" s="1"/>
    </row>
    <row r="270" spans="1:2">
      <c r="A270" s="1"/>
      <c r="B270" s="1"/>
    </row>
    <row r="271" spans="1:2">
      <c r="A271" s="1"/>
      <c r="B271" s="1"/>
    </row>
    <row r="272" spans="1:2">
      <c r="A272" s="1"/>
      <c r="B272" s="1"/>
    </row>
    <row r="273" spans="1:2">
      <c r="A273" s="1"/>
      <c r="B273" s="1"/>
    </row>
    <row r="274" spans="1:2">
      <c r="A274" s="1"/>
      <c r="B274" s="1"/>
    </row>
    <row r="275" spans="1:2">
      <c r="A275" s="1"/>
      <c r="B275" s="1"/>
    </row>
    <row r="276" spans="1:2">
      <c r="A276" s="1"/>
      <c r="B276" s="1"/>
    </row>
    <row r="277" spans="1:2">
      <c r="A277" s="1"/>
      <c r="B277" s="1"/>
    </row>
    <row r="278" spans="1:2">
      <c r="A278" s="1"/>
      <c r="B278" s="1"/>
    </row>
    <row r="279" spans="1:2">
      <c r="A279" s="1"/>
      <c r="B279" s="1"/>
    </row>
    <row r="280" spans="1:2">
      <c r="A280" s="1"/>
      <c r="B280" s="1"/>
    </row>
    <row r="281" spans="1:2">
      <c r="A281" s="1"/>
      <c r="B281" s="1"/>
    </row>
    <row r="282" spans="1:2">
      <c r="A282" s="1"/>
      <c r="B282" s="1"/>
    </row>
    <row r="283" spans="1:2">
      <c r="A283" s="1"/>
      <c r="B283" s="1"/>
    </row>
    <row r="284" spans="1:2">
      <c r="A284" s="1"/>
      <c r="B284" s="1"/>
    </row>
    <row r="285" spans="1:2">
      <c r="A285" s="1"/>
      <c r="B285" s="1"/>
    </row>
    <row r="286" spans="1:2">
      <c r="A286" s="1"/>
      <c r="B286" s="1"/>
    </row>
    <row r="287" spans="1:2">
      <c r="A287" s="1"/>
      <c r="B287" s="1"/>
    </row>
    <row r="288" spans="1:2">
      <c r="A288" s="1"/>
      <c r="B288" s="1"/>
    </row>
    <row r="289" spans="1:2">
      <c r="A289" s="1"/>
      <c r="B289" s="1"/>
    </row>
    <row r="290" spans="1:2">
      <c r="A290" s="1"/>
      <c r="B290" s="1"/>
    </row>
    <row r="291" spans="1:2">
      <c r="A291" s="1"/>
      <c r="B291" s="1"/>
    </row>
    <row r="292" spans="1:2">
      <c r="A292" s="1"/>
      <c r="B292" s="1"/>
    </row>
    <row r="293" spans="1:2">
      <c r="A293" s="1"/>
      <c r="B293" s="1"/>
    </row>
    <row r="294" spans="1:2">
      <c r="A294" s="1"/>
      <c r="B294" s="1"/>
    </row>
    <row r="295" spans="1:2">
      <c r="A295" s="1"/>
      <c r="B295" s="1"/>
    </row>
    <row r="296" spans="1:2">
      <c r="A296" s="1"/>
      <c r="B296" s="1"/>
    </row>
    <row r="297" spans="1:2">
      <c r="A297" s="1"/>
      <c r="B297" s="1"/>
    </row>
    <row r="298" spans="1:2">
      <c r="A298" s="1"/>
      <c r="B298" s="1"/>
    </row>
    <row r="299" spans="1:2">
      <c r="A299" s="1"/>
      <c r="B299" s="1"/>
    </row>
    <row r="300" spans="1:2">
      <c r="A300" s="1"/>
      <c r="B300" s="1"/>
    </row>
    <row r="301" spans="1:2">
      <c r="A301" s="1"/>
      <c r="B301" s="1"/>
    </row>
    <row r="302" spans="1:2">
      <c r="A302" s="1"/>
      <c r="B302" s="1"/>
    </row>
    <row r="303" spans="1:2">
      <c r="A303" s="1"/>
      <c r="B303" s="1"/>
    </row>
    <row r="304" spans="1:2">
      <c r="A304" s="1"/>
      <c r="B304" s="1"/>
    </row>
    <row r="305" spans="1:2">
      <c r="A305" s="1"/>
      <c r="B305" s="1"/>
    </row>
    <row r="306" spans="1:2">
      <c r="A306" s="1"/>
      <c r="B306" s="1"/>
    </row>
    <row r="307" spans="1:2">
      <c r="A307" s="1"/>
      <c r="B307" s="1"/>
    </row>
    <row r="308" spans="1:2">
      <c r="A308" s="1"/>
      <c r="B308" s="1"/>
    </row>
    <row r="309" spans="1:2">
      <c r="A309" s="1"/>
      <c r="B309" s="1"/>
    </row>
    <row r="310" spans="1:2">
      <c r="A310" s="1"/>
      <c r="B310" s="1"/>
    </row>
    <row r="311" spans="1:2">
      <c r="A311" s="1"/>
      <c r="B311" s="1"/>
    </row>
    <row r="312" spans="1:2">
      <c r="A312" s="1"/>
      <c r="B312" s="1"/>
    </row>
    <row r="313" spans="1:2">
      <c r="A313" s="1"/>
      <c r="B313" s="1"/>
    </row>
    <row r="314" spans="1:2">
      <c r="A314" s="1"/>
      <c r="B314" s="1"/>
    </row>
    <row r="315" spans="1:2">
      <c r="A315" s="1"/>
      <c r="B315" s="1"/>
    </row>
    <row r="316" spans="1:2">
      <c r="A316" s="1"/>
      <c r="B316" s="1"/>
    </row>
    <row r="317" spans="1:2">
      <c r="A317" s="1"/>
      <c r="B317" s="1"/>
    </row>
    <row r="318" spans="1:2">
      <c r="A318" s="1"/>
      <c r="B318" s="1"/>
    </row>
    <row r="319" spans="1:2">
      <c r="A319" s="1"/>
      <c r="B319" s="1"/>
    </row>
    <row r="320" spans="1:2">
      <c r="A320" s="1"/>
      <c r="B320" s="1"/>
    </row>
    <row r="321" spans="1:2">
      <c r="A321" s="1"/>
      <c r="B321" s="1"/>
    </row>
    <row r="322" spans="1:2">
      <c r="A322" s="1"/>
      <c r="B322" s="1"/>
    </row>
    <row r="323" spans="1:2">
      <c r="A323" s="1"/>
      <c r="B323" s="1"/>
    </row>
    <row r="324" spans="1:2">
      <c r="A324" s="1"/>
      <c r="B324" s="1"/>
    </row>
    <row r="325" spans="1:2">
      <c r="A325" s="1"/>
      <c r="B325" s="1"/>
    </row>
    <row r="326" spans="1:2">
      <c r="A326" s="1"/>
      <c r="B326" s="1"/>
    </row>
    <row r="327" spans="1:2">
      <c r="A327" s="1"/>
      <c r="B327" s="1"/>
    </row>
    <row r="328" spans="1:2">
      <c r="A328" s="1"/>
      <c r="B328" s="1"/>
    </row>
    <row r="329" spans="1:2">
      <c r="A329" s="1"/>
      <c r="B329" s="1"/>
    </row>
    <row r="330" spans="1:2">
      <c r="A330" s="1"/>
      <c r="B330" s="1"/>
    </row>
    <row r="331" spans="1:2">
      <c r="A331" s="1"/>
      <c r="B331" s="1"/>
    </row>
    <row r="332" spans="1:2">
      <c r="A332" s="1"/>
      <c r="B332" s="1"/>
    </row>
    <row r="333" spans="1:2">
      <c r="A333" s="1"/>
      <c r="B333" s="1"/>
    </row>
    <row r="334" spans="1:2">
      <c r="A334" s="1"/>
      <c r="B334" s="1"/>
    </row>
    <row r="335" spans="1:2">
      <c r="A335" s="1"/>
      <c r="B335" s="1"/>
    </row>
    <row r="336" spans="1:2">
      <c r="A336" s="1"/>
      <c r="B336" s="1"/>
    </row>
    <row r="337" spans="1:2">
      <c r="A337" s="1"/>
      <c r="B337" s="1"/>
    </row>
    <row r="338" spans="1:2">
      <c r="A338" s="1"/>
      <c r="B338" s="1"/>
    </row>
    <row r="339" spans="1:2">
      <c r="A339" s="1"/>
      <c r="B339" s="1"/>
    </row>
    <row r="340" spans="1:2">
      <c r="A340" s="1"/>
      <c r="B340" s="1"/>
    </row>
    <row r="341" spans="1:2">
      <c r="A341" s="1"/>
      <c r="B341" s="1"/>
    </row>
    <row r="342" spans="1:2">
      <c r="A342" s="1"/>
      <c r="B342" s="1"/>
    </row>
    <row r="343" spans="1:2">
      <c r="A343" s="1"/>
      <c r="B343" s="1"/>
    </row>
    <row r="344" spans="1:2">
      <c r="A344" s="1"/>
      <c r="B344" s="1"/>
    </row>
    <row r="345" spans="1:2">
      <c r="A345" s="1"/>
      <c r="B345" s="1"/>
    </row>
    <row r="346" spans="1:2">
      <c r="A346" s="1"/>
      <c r="B346" s="1"/>
    </row>
    <row r="347" spans="1:2">
      <c r="A347" s="1"/>
      <c r="B347" s="1"/>
    </row>
    <row r="348" spans="1:2">
      <c r="A348" s="1"/>
      <c r="B348" s="1"/>
    </row>
    <row r="349" spans="1:2">
      <c r="A349" s="1"/>
      <c r="B349" s="1"/>
    </row>
    <row r="350" spans="1:2">
      <c r="A350" s="1"/>
      <c r="B350" s="1"/>
    </row>
    <row r="351" spans="1:2">
      <c r="A351" s="1"/>
      <c r="B351" s="1"/>
    </row>
    <row r="352" spans="1:2">
      <c r="A352" s="1"/>
      <c r="B352" s="1"/>
    </row>
    <row r="353" spans="1:2">
      <c r="A353" s="1"/>
      <c r="B353" s="1"/>
    </row>
    <row r="354" spans="1:2">
      <c r="A354" s="1"/>
      <c r="B354" s="1"/>
    </row>
    <row r="355" spans="1:2">
      <c r="A355" s="1"/>
      <c r="B355" s="1"/>
    </row>
    <row r="356" spans="1:2">
      <c r="A356" s="1"/>
      <c r="B356" s="1"/>
    </row>
    <row r="357" spans="1:2">
      <c r="A357" s="1"/>
      <c r="B357" s="1"/>
    </row>
    <row r="358" spans="1:2">
      <c r="A358" s="1"/>
      <c r="B358" s="1"/>
    </row>
    <row r="359" spans="1:2">
      <c r="A359" s="1"/>
      <c r="B359" s="1"/>
    </row>
    <row r="360" spans="1:2">
      <c r="A360" s="1"/>
      <c r="B360" s="1"/>
    </row>
    <row r="361" spans="1:2">
      <c r="A361" s="1"/>
      <c r="B361" s="1"/>
    </row>
    <row r="362" spans="1:2">
      <c r="A362" s="1"/>
      <c r="B362" s="1"/>
    </row>
    <row r="363" spans="1:2">
      <c r="A363" s="1"/>
      <c r="B363" s="1"/>
    </row>
    <row r="364" spans="1:2">
      <c r="A364" s="1"/>
      <c r="B364" s="1"/>
    </row>
    <row r="365" spans="1:2">
      <c r="A365" s="1"/>
      <c r="B365" s="1"/>
    </row>
    <row r="366" spans="1:2">
      <c r="A366" s="1"/>
      <c r="B366" s="1"/>
    </row>
    <row r="367" spans="1:2">
      <c r="A367" s="1"/>
      <c r="B367" s="1"/>
    </row>
    <row r="368" spans="1:2">
      <c r="A368" s="1"/>
      <c r="B368" s="1"/>
    </row>
    <row r="369" spans="1:2">
      <c r="A369" s="1"/>
      <c r="B369" s="1"/>
    </row>
    <row r="370" spans="1:2">
      <c r="A370" s="1"/>
      <c r="B370" s="1"/>
    </row>
    <row r="371" spans="1:2">
      <c r="A371" s="1"/>
      <c r="B371" s="1"/>
    </row>
    <row r="372" spans="1:2">
      <c r="A372" s="1"/>
      <c r="B372" s="1"/>
    </row>
    <row r="373" spans="1:2">
      <c r="A373" s="1"/>
      <c r="B373" s="1"/>
    </row>
    <row r="374" spans="1:2">
      <c r="A374" s="1"/>
      <c r="B374" s="1"/>
    </row>
    <row r="375" spans="1:2">
      <c r="A375" s="1"/>
      <c r="B375" s="1"/>
    </row>
    <row r="376" spans="1:2">
      <c r="A376" s="1"/>
      <c r="B376" s="1"/>
    </row>
    <row r="377" spans="1:2">
      <c r="A377" s="1"/>
      <c r="B377" s="1"/>
    </row>
    <row r="378" spans="1:2">
      <c r="A378" s="1"/>
      <c r="B378" s="1"/>
    </row>
    <row r="379" spans="1:2">
      <c r="A379" s="1"/>
      <c r="B379" s="1"/>
    </row>
    <row r="380" spans="1:2">
      <c r="A380" s="1"/>
      <c r="B380" s="1"/>
    </row>
    <row r="381" spans="1:2">
      <c r="A381" s="1"/>
      <c r="B381" s="1"/>
    </row>
    <row r="382" spans="1:2">
      <c r="A382" s="1"/>
      <c r="B382" s="1"/>
    </row>
    <row r="383" spans="1:2">
      <c r="A383" s="1"/>
      <c r="B383" s="1"/>
    </row>
    <row r="384" spans="1:2">
      <c r="A384" s="1"/>
      <c r="B384" s="1"/>
    </row>
    <row r="385" spans="1:2">
      <c r="A385" s="1"/>
      <c r="B385" s="1"/>
    </row>
    <row r="386" spans="1:2">
      <c r="A386" s="1"/>
      <c r="B386" s="1"/>
    </row>
    <row r="387" spans="1:2">
      <c r="A387" s="1"/>
      <c r="B387" s="1"/>
    </row>
    <row r="388" spans="1:2">
      <c r="A388" s="1"/>
      <c r="B388" s="1"/>
    </row>
    <row r="389" spans="1:2">
      <c r="A389" s="1"/>
      <c r="B389" s="1"/>
    </row>
    <row r="390" spans="1:2">
      <c r="A390" s="1"/>
      <c r="B390" s="1"/>
    </row>
    <row r="391" spans="1:2">
      <c r="A391" s="1"/>
      <c r="B391" s="1"/>
    </row>
    <row r="392" spans="1:2">
      <c r="A392" s="1"/>
      <c r="B392" s="1"/>
    </row>
    <row r="393" spans="1:2">
      <c r="A393" s="1"/>
      <c r="B393" s="1"/>
    </row>
    <row r="394" spans="1:2">
      <c r="A394" s="1"/>
      <c r="B394" s="1"/>
    </row>
    <row r="395" spans="1:2">
      <c r="A395" s="1"/>
      <c r="B395" s="1"/>
    </row>
    <row r="396" spans="1:2">
      <c r="A396" s="1"/>
      <c r="B396" s="1"/>
    </row>
    <row r="397" spans="1:2">
      <c r="A397" s="1"/>
      <c r="B397" s="1"/>
    </row>
    <row r="398" spans="1:2">
      <c r="A398" s="1"/>
      <c r="B398" s="1"/>
    </row>
    <row r="399" spans="1:2">
      <c r="A399" s="1"/>
      <c r="B399" s="1"/>
    </row>
    <row r="400" spans="1:2">
      <c r="A400" s="1"/>
      <c r="B400" s="1"/>
    </row>
    <row r="401" spans="1:2">
      <c r="A401" s="1"/>
      <c r="B401" s="1"/>
    </row>
    <row r="402" spans="1:2">
      <c r="A402" s="1"/>
      <c r="B402" s="1"/>
    </row>
    <row r="403" spans="1:2">
      <c r="A403" s="1"/>
      <c r="B403" s="1"/>
    </row>
    <row r="404" spans="1:2">
      <c r="A404" s="1"/>
      <c r="B404" s="1"/>
    </row>
    <row r="405" spans="1:2">
      <c r="A405" s="1"/>
      <c r="B405" s="1"/>
    </row>
    <row r="406" spans="1:2">
      <c r="A406" s="1"/>
      <c r="B406" s="1"/>
    </row>
    <row r="407" spans="1:2">
      <c r="A407" s="1"/>
      <c r="B407" s="1"/>
    </row>
    <row r="408" spans="1:2">
      <c r="A408" s="1"/>
      <c r="B408" s="1"/>
    </row>
    <row r="409" spans="1:2">
      <c r="A409" s="1"/>
      <c r="B409" s="1"/>
    </row>
    <row r="410" spans="1:2">
      <c r="A410" s="1"/>
      <c r="B410" s="1"/>
    </row>
    <row r="411" spans="1:2">
      <c r="A411" s="1"/>
      <c r="B411" s="1"/>
    </row>
    <row r="412" spans="1:2">
      <c r="A412" s="1"/>
      <c r="B412" s="1"/>
    </row>
    <row r="413" spans="1:2">
      <c r="A413" s="1"/>
      <c r="B413" s="1"/>
    </row>
    <row r="414" spans="1:2">
      <c r="A414" s="1"/>
      <c r="B414" s="1"/>
    </row>
    <row r="415" spans="1:2">
      <c r="A415" s="1"/>
      <c r="B415" s="1"/>
    </row>
    <row r="416" spans="1:2">
      <c r="A416" s="1"/>
      <c r="B416" s="1"/>
    </row>
    <row r="417" spans="1:2">
      <c r="A417" s="1"/>
      <c r="B417" s="1"/>
    </row>
    <row r="418" spans="1:2">
      <c r="A418" s="1"/>
      <c r="B418" s="1"/>
    </row>
    <row r="419" spans="1:2">
      <c r="A419" s="1"/>
      <c r="B419" s="1"/>
    </row>
    <row r="420" spans="1:2">
      <c r="A420" s="1"/>
      <c r="B420" s="1"/>
    </row>
    <row r="421" spans="1:2">
      <c r="A421" s="1"/>
      <c r="B421" s="1"/>
    </row>
    <row r="422" spans="1:2">
      <c r="A422" s="1"/>
      <c r="B422" s="1"/>
    </row>
    <row r="423" spans="1:2">
      <c r="A423" s="1"/>
      <c r="B423" s="1"/>
    </row>
    <row r="424" spans="1:2">
      <c r="A424" s="1"/>
      <c r="B424" s="1"/>
    </row>
    <row r="425" spans="1:2">
      <c r="A425" s="1"/>
      <c r="B425" s="1"/>
    </row>
    <row r="426" spans="1:2">
      <c r="A426" s="1"/>
      <c r="B426" s="1"/>
    </row>
    <row r="427" spans="1:2">
      <c r="A427" s="1"/>
      <c r="B427" s="1"/>
    </row>
    <row r="428" spans="1:2">
      <c r="A428" s="1"/>
      <c r="B428" s="1"/>
    </row>
    <row r="429" spans="1:2">
      <c r="A429" s="1"/>
      <c r="B429" s="1"/>
    </row>
    <row r="430" spans="1:2">
      <c r="A430" s="1"/>
      <c r="B430" s="1"/>
    </row>
    <row r="431" spans="1:2">
      <c r="A431" s="1"/>
      <c r="B431" s="1"/>
    </row>
    <row r="432" spans="1:2">
      <c r="A432" s="1"/>
      <c r="B432" s="1"/>
    </row>
    <row r="433" spans="1:2">
      <c r="A433" s="1"/>
      <c r="B433" s="1"/>
    </row>
    <row r="434" spans="1:2">
      <c r="A434" s="1"/>
      <c r="B434" s="1"/>
    </row>
    <row r="435" spans="1:2">
      <c r="A435" s="1"/>
      <c r="B435" s="1"/>
    </row>
    <row r="436" spans="1:2">
      <c r="A436" s="1"/>
      <c r="B436" s="1"/>
    </row>
    <row r="437" spans="1:2">
      <c r="A437" s="1"/>
      <c r="B437" s="1"/>
    </row>
    <row r="438" spans="1:2">
      <c r="A438" s="1"/>
      <c r="B438" s="1"/>
    </row>
    <row r="439" spans="1:2">
      <c r="A439" s="1"/>
      <c r="B439" s="1"/>
    </row>
    <row r="440" spans="1:2">
      <c r="A440" s="1"/>
      <c r="B440" s="1"/>
    </row>
    <row r="441" spans="1:2">
      <c r="A441" s="1"/>
      <c r="B441" s="1"/>
    </row>
    <row r="442" spans="1:2">
      <c r="A442" s="1"/>
      <c r="B442" s="1"/>
    </row>
    <row r="443" spans="1:2">
      <c r="A443" s="1"/>
      <c r="B443" s="1"/>
    </row>
    <row r="444" spans="1:2">
      <c r="A444" s="1"/>
      <c r="B444" s="1"/>
    </row>
    <row r="445" spans="1:2">
      <c r="A445" s="1"/>
      <c r="B445" s="1"/>
    </row>
    <row r="446" spans="1:2">
      <c r="A446" s="1"/>
      <c r="B446" s="1"/>
    </row>
    <row r="447" spans="1:2">
      <c r="A447" s="1"/>
      <c r="B447" s="1"/>
    </row>
    <row r="448" spans="1:2">
      <c r="A448" s="1"/>
      <c r="B448" s="1"/>
    </row>
    <row r="449" spans="1:2">
      <c r="A449" s="1"/>
      <c r="B449" s="1"/>
    </row>
    <row r="450" spans="1:2">
      <c r="A450" s="1"/>
      <c r="B450" s="1"/>
    </row>
    <row r="451" spans="1:2">
      <c r="A451" s="1"/>
      <c r="B451" s="1"/>
    </row>
    <row r="452" spans="1:2">
      <c r="A452" s="1"/>
      <c r="B452" s="1"/>
    </row>
    <row r="453" spans="1:2">
      <c r="A453" s="1"/>
      <c r="B453" s="1"/>
    </row>
    <row r="454" spans="1:2">
      <c r="A454" s="1"/>
      <c r="B454" s="1"/>
    </row>
    <row r="455" spans="1:2">
      <c r="A455" s="1"/>
      <c r="B455" s="1"/>
    </row>
    <row r="456" spans="1:2">
      <c r="A456" s="1"/>
      <c r="B456" s="1"/>
    </row>
    <row r="457" spans="1:2">
      <c r="A457" s="1"/>
      <c r="B457" s="1"/>
    </row>
    <row r="458" spans="1:2">
      <c r="A458" s="1"/>
      <c r="B458" s="1"/>
    </row>
    <row r="459" spans="1:2">
      <c r="A459" s="1"/>
      <c r="B459" s="1"/>
    </row>
    <row r="460" spans="1:2">
      <c r="A460" s="1"/>
      <c r="B460" s="1"/>
    </row>
    <row r="461" spans="1:2">
      <c r="A461" s="1"/>
      <c r="B461" s="1"/>
    </row>
    <row r="462" spans="1:2">
      <c r="A462" s="1"/>
      <c r="B462" s="1"/>
    </row>
    <row r="463" spans="1:2">
      <c r="A463" s="1"/>
      <c r="B463" s="1"/>
    </row>
    <row r="464" spans="1:2">
      <c r="A464" s="1"/>
      <c r="B464" s="1"/>
    </row>
    <row r="465" spans="1:2">
      <c r="A465" s="1"/>
      <c r="B465" s="1"/>
    </row>
    <row r="466" spans="1:2">
      <c r="A466" s="1"/>
      <c r="B466" s="1"/>
    </row>
    <row r="467" spans="1:2">
      <c r="A467" s="1"/>
      <c r="B467" s="1"/>
    </row>
    <row r="468" spans="1:2">
      <c r="A468" s="1"/>
      <c r="B468" s="1"/>
    </row>
    <row r="469" spans="1:2">
      <c r="A469" s="1"/>
      <c r="B469" s="1"/>
    </row>
    <row r="470" spans="1:2">
      <c r="A470" s="1"/>
      <c r="B470" s="1"/>
    </row>
    <row r="471" spans="1:2">
      <c r="A471" s="1"/>
      <c r="B471" s="1"/>
    </row>
    <row r="472" spans="1:2">
      <c r="A472" s="1"/>
      <c r="B472" s="1"/>
    </row>
    <row r="473" spans="1:2">
      <c r="A473" s="1"/>
      <c r="B473" s="1"/>
    </row>
    <row r="474" spans="1:2">
      <c r="A474" s="1"/>
      <c r="B474" s="1"/>
    </row>
    <row r="475" spans="1:2">
      <c r="A475" s="1"/>
      <c r="B475" s="1"/>
    </row>
    <row r="476" spans="1:2">
      <c r="A476" s="1"/>
      <c r="B476" s="1"/>
    </row>
    <row r="477" spans="1:2">
      <c r="A477" s="1"/>
      <c r="B477" s="1"/>
    </row>
    <row r="478" spans="1:2">
      <c r="A478" s="1"/>
      <c r="B478" s="1"/>
    </row>
    <row r="479" spans="1:2">
      <c r="A479" s="1"/>
      <c r="B479" s="1"/>
    </row>
    <row r="480" spans="1:2">
      <c r="A480" s="1"/>
      <c r="B480" s="1"/>
    </row>
    <row r="481" spans="1:2">
      <c r="A481" s="1"/>
      <c r="B481" s="1"/>
    </row>
    <row r="482" spans="1:2">
      <c r="A482" s="1"/>
      <c r="B482" s="1"/>
    </row>
    <row r="483" spans="1:2">
      <c r="A483" s="1"/>
      <c r="B483" s="1"/>
    </row>
    <row r="484" spans="1:2">
      <c r="A484" s="1"/>
      <c r="B484" s="1"/>
    </row>
    <row r="485" spans="1:2">
      <c r="A485" s="1"/>
      <c r="B485" s="1"/>
    </row>
    <row r="486" spans="1:2">
      <c r="A486" s="1"/>
      <c r="B486" s="1"/>
    </row>
    <row r="487" spans="1:2">
      <c r="A487" s="1"/>
      <c r="B487" s="1"/>
    </row>
    <row r="488" spans="1:2">
      <c r="A488" s="1"/>
      <c r="B488" s="1"/>
    </row>
    <row r="489" spans="1:2">
      <c r="A489" s="1"/>
      <c r="B489" s="1"/>
    </row>
    <row r="490" spans="1:2">
      <c r="A490" s="1"/>
      <c r="B490" s="1"/>
    </row>
    <row r="491" spans="1:2">
      <c r="A491" s="1"/>
      <c r="B491" s="1"/>
    </row>
    <row r="492" spans="1:2">
      <c r="A492" s="1"/>
      <c r="B492" s="1"/>
    </row>
    <row r="493" spans="1:2">
      <c r="A493" s="1"/>
      <c r="B493" s="1"/>
    </row>
    <row r="494" spans="1:2">
      <c r="A494" s="1"/>
      <c r="B494" s="1"/>
    </row>
    <row r="495" spans="1:2">
      <c r="A495" s="1"/>
      <c r="B495" s="1"/>
    </row>
    <row r="496" spans="1:2">
      <c r="A496" s="1"/>
      <c r="B496" s="1"/>
    </row>
    <row r="497" spans="1:2">
      <c r="A497" s="1"/>
      <c r="B497" s="1"/>
    </row>
    <row r="498" spans="1:2">
      <c r="A498" s="1"/>
      <c r="B498" s="1"/>
    </row>
    <row r="499" spans="1:2">
      <c r="A499" s="1"/>
      <c r="B499" s="1"/>
    </row>
    <row r="500" spans="1:2">
      <c r="A500" s="1"/>
      <c r="B500" s="1"/>
    </row>
    <row r="501" spans="1:2">
      <c r="A501" s="1"/>
      <c r="B501" s="1"/>
    </row>
    <row r="502" spans="1:2">
      <c r="A502" s="1"/>
      <c r="B502" s="1"/>
    </row>
    <row r="503" spans="1:2">
      <c r="A503" s="1"/>
      <c r="B503" s="1"/>
    </row>
    <row r="504" spans="1:2">
      <c r="A504" s="1"/>
      <c r="B504" s="1"/>
    </row>
    <row r="505" spans="1:2">
      <c r="A505" s="1"/>
      <c r="B505" s="1"/>
    </row>
    <row r="506" spans="1:2">
      <c r="A506" s="1"/>
      <c r="B506" s="1"/>
    </row>
    <row r="507" spans="1:2">
      <c r="A507" s="1"/>
      <c r="B507" s="1"/>
    </row>
    <row r="508" spans="1:2">
      <c r="A508" s="1"/>
      <c r="B508" s="1"/>
    </row>
    <row r="509" spans="1:2">
      <c r="A509" s="1"/>
      <c r="B509" s="1"/>
    </row>
    <row r="510" spans="1:2">
      <c r="A510" s="1"/>
      <c r="B510" s="1"/>
    </row>
    <row r="511" spans="1:2">
      <c r="A511" s="1"/>
      <c r="B511" s="1"/>
    </row>
    <row r="512" spans="1:2">
      <c r="A512" s="1"/>
      <c r="B512" s="1"/>
    </row>
    <row r="513" spans="1:2">
      <c r="A513" s="1"/>
      <c r="B513" s="1"/>
    </row>
    <row r="514" spans="1:2">
      <c r="A514" s="1"/>
      <c r="B514" s="1"/>
    </row>
    <row r="515" spans="1:2">
      <c r="A515" s="1"/>
      <c r="B515" s="1"/>
    </row>
    <row r="516" spans="1:2">
      <c r="A516" s="1"/>
      <c r="B516" s="1"/>
    </row>
    <row r="517" spans="1:2">
      <c r="A517" s="1"/>
      <c r="B517" s="1"/>
    </row>
    <row r="518" spans="1:2">
      <c r="A518" s="1"/>
      <c r="B518" s="1"/>
    </row>
    <row r="519" spans="1:2">
      <c r="A519" s="1"/>
      <c r="B519" s="1"/>
    </row>
    <row r="520" spans="1:2">
      <c r="A520" s="1"/>
      <c r="B520" s="1"/>
    </row>
    <row r="521" spans="1:2">
      <c r="A521" s="1"/>
      <c r="B521" s="1"/>
    </row>
    <row r="522" spans="1:2">
      <c r="A522" s="1"/>
      <c r="B522" s="1"/>
    </row>
    <row r="523" spans="1:2">
      <c r="A523" s="1"/>
      <c r="B523" s="1"/>
    </row>
    <row r="524" spans="1:2">
      <c r="A524" s="1"/>
      <c r="B524" s="1"/>
    </row>
    <row r="525" spans="1:2">
      <c r="A525" s="1"/>
      <c r="B525" s="1"/>
    </row>
    <row r="526" spans="1:2">
      <c r="A526" s="1"/>
      <c r="B526" s="1"/>
    </row>
    <row r="527" spans="1:2">
      <c r="A527" s="1"/>
      <c r="B527" s="1"/>
    </row>
    <row r="528" spans="1:2">
      <c r="A528" s="1"/>
      <c r="B528" s="1"/>
    </row>
    <row r="529" spans="1:2">
      <c r="A529" s="1"/>
      <c r="B529" s="1"/>
    </row>
    <row r="530" spans="1:2">
      <c r="A530" s="1"/>
      <c r="B530" s="1"/>
    </row>
    <row r="531" spans="1:2">
      <c r="A531" s="1"/>
      <c r="B531" s="1"/>
    </row>
    <row r="532" spans="1:2">
      <c r="A532" s="1"/>
      <c r="B532" s="1"/>
    </row>
    <row r="533" spans="1:2">
      <c r="A533" s="1"/>
      <c r="B533" s="1"/>
    </row>
    <row r="534" spans="1:2">
      <c r="A534" s="1"/>
      <c r="B534" s="1"/>
    </row>
    <row r="535" spans="1:2">
      <c r="A535" s="1"/>
      <c r="B535" s="1"/>
    </row>
    <row r="536" spans="1:2">
      <c r="A536" s="1"/>
      <c r="B536" s="1"/>
    </row>
    <row r="537" spans="1:2">
      <c r="A537" s="1"/>
      <c r="B537" s="1"/>
    </row>
    <row r="538" spans="1:2">
      <c r="A538" s="1"/>
      <c r="B538" s="1"/>
    </row>
    <row r="539" spans="1:2">
      <c r="A539" s="1"/>
      <c r="B539" s="1"/>
    </row>
    <row r="540" spans="1:2">
      <c r="A540" s="1"/>
      <c r="B540" s="1"/>
    </row>
    <row r="541" spans="1:2">
      <c r="A541" s="1"/>
      <c r="B541" s="1"/>
    </row>
    <row r="542" spans="1:2">
      <c r="A542" s="1"/>
      <c r="B542" s="1"/>
    </row>
    <row r="543" spans="1:2">
      <c r="A543" s="1"/>
      <c r="B543" s="1"/>
    </row>
    <row r="544" spans="1:2">
      <c r="A544" s="1"/>
      <c r="B544" s="1"/>
    </row>
    <row r="545" spans="1:2">
      <c r="A545" s="1"/>
      <c r="B545" s="1"/>
    </row>
    <row r="546" spans="1:2">
      <c r="A546" s="1"/>
      <c r="B546" s="1"/>
    </row>
    <row r="547" spans="1:2">
      <c r="A547" s="1"/>
      <c r="B547" s="1"/>
    </row>
    <row r="548" spans="1:2">
      <c r="A548" s="1"/>
      <c r="B548" s="1"/>
    </row>
    <row r="549" spans="1:2">
      <c r="A549" s="1"/>
      <c r="B549" s="1"/>
    </row>
    <row r="550" spans="1:2">
      <c r="A550" s="1"/>
      <c r="B550" s="1"/>
    </row>
    <row r="551" spans="1:2">
      <c r="A551" s="1"/>
      <c r="B551" s="1"/>
    </row>
    <row r="552" spans="1:2">
      <c r="A552" s="1"/>
      <c r="B552" s="1"/>
    </row>
    <row r="553" spans="1:2">
      <c r="A553" s="1"/>
      <c r="B553" s="1"/>
    </row>
    <row r="554" spans="1:2">
      <c r="A554" s="1"/>
      <c r="B554" s="1"/>
    </row>
    <row r="555" spans="1:2">
      <c r="A555" s="1"/>
      <c r="B555" s="1"/>
    </row>
    <row r="556" spans="1:2">
      <c r="A556" s="1"/>
      <c r="B556" s="1"/>
    </row>
    <row r="557" spans="1:2">
      <c r="A557" s="1"/>
      <c r="B557" s="1"/>
    </row>
    <row r="558" spans="1:2">
      <c r="A558" s="1"/>
      <c r="B558" s="1"/>
    </row>
    <row r="559" spans="1:2">
      <c r="A559" s="1"/>
      <c r="B559" s="1"/>
    </row>
    <row r="560" spans="1:2">
      <c r="A560" s="1"/>
      <c r="B560" s="1"/>
    </row>
    <row r="561" spans="1:2">
      <c r="A561" s="1"/>
      <c r="B561" s="1"/>
    </row>
    <row r="562" spans="1:2">
      <c r="A562" s="1"/>
      <c r="B562" s="1"/>
    </row>
    <row r="563" spans="1:2">
      <c r="A563" s="1"/>
      <c r="B563" s="1"/>
    </row>
    <row r="564" spans="1:2">
      <c r="A564" s="1"/>
      <c r="B564" s="1"/>
    </row>
    <row r="565" spans="1:2">
      <c r="A565" s="1"/>
      <c r="B565" s="1"/>
    </row>
    <row r="566" spans="1:2">
      <c r="A566" s="1"/>
      <c r="B566" s="1"/>
    </row>
    <row r="567" spans="1:2">
      <c r="A567" s="1"/>
      <c r="B567" s="1"/>
    </row>
    <row r="568" spans="1:2">
      <c r="A568" s="1"/>
      <c r="B568" s="1"/>
    </row>
    <row r="569" spans="1:2">
      <c r="A569" s="1"/>
      <c r="B569" s="1"/>
    </row>
    <row r="570" spans="1:2">
      <c r="A570" s="1"/>
      <c r="B570" s="1"/>
    </row>
    <row r="571" spans="1:2">
      <c r="A571" s="1"/>
      <c r="B571" s="1"/>
    </row>
    <row r="572" spans="1:2">
      <c r="A572" s="1"/>
      <c r="B572" s="1"/>
    </row>
    <row r="573" spans="1:2">
      <c r="A573" s="1"/>
      <c r="B573" s="1"/>
    </row>
    <row r="574" spans="1:2">
      <c r="A574" s="1"/>
      <c r="B574" s="1"/>
    </row>
    <row r="575" spans="1:2">
      <c r="A575" s="1"/>
      <c r="B575" s="1"/>
    </row>
    <row r="576" spans="1:2">
      <c r="A576" s="1"/>
      <c r="B576" s="1"/>
    </row>
    <row r="577" spans="1:2">
      <c r="A577" s="1"/>
      <c r="B577" s="1"/>
    </row>
    <row r="578" spans="1:2">
      <c r="A578" s="1"/>
      <c r="B578" s="1"/>
    </row>
    <row r="579" spans="1:2">
      <c r="A579" s="1"/>
      <c r="B579" s="1"/>
    </row>
    <row r="580" spans="1:2">
      <c r="A580" s="1"/>
      <c r="B580" s="1"/>
    </row>
    <row r="581" spans="1:2">
      <c r="A581" s="1"/>
      <c r="B581" s="1"/>
    </row>
    <row r="582" spans="1:2">
      <c r="A582" s="1"/>
      <c r="B582" s="1"/>
    </row>
    <row r="583" spans="1:2">
      <c r="A583" s="1"/>
      <c r="B583" s="1"/>
    </row>
    <row r="584" spans="1:2">
      <c r="A584" s="1"/>
      <c r="B584" s="1"/>
    </row>
    <row r="585" spans="1:2">
      <c r="A585" s="1"/>
      <c r="B585" s="1"/>
    </row>
    <row r="586" spans="1:2">
      <c r="A586" s="1"/>
      <c r="B586" s="1"/>
    </row>
    <row r="587" spans="1:2">
      <c r="A587" s="1"/>
      <c r="B587" s="1"/>
    </row>
    <row r="588" spans="1:2">
      <c r="A588" s="1"/>
      <c r="B588" s="1"/>
    </row>
    <row r="589" spans="1:2">
      <c r="A589" s="1"/>
      <c r="B589" s="1"/>
    </row>
    <row r="590" spans="1:2">
      <c r="A590" s="1"/>
      <c r="B590" s="1"/>
    </row>
    <row r="591" spans="1:2">
      <c r="A591" s="1"/>
      <c r="B591" s="1"/>
    </row>
    <row r="592" spans="1:2">
      <c r="A592" s="1"/>
      <c r="B592" s="1"/>
    </row>
    <row r="593" spans="1:2">
      <c r="A593" s="1"/>
      <c r="B593" s="1"/>
    </row>
    <row r="594" spans="1:2">
      <c r="A594" s="1"/>
      <c r="B594" s="1"/>
    </row>
    <row r="595" spans="1:2">
      <c r="A595" s="1"/>
      <c r="B595" s="1"/>
    </row>
    <row r="596" spans="1:2">
      <c r="A596" s="1"/>
      <c r="B596" s="1"/>
    </row>
    <row r="597" spans="1:2">
      <c r="A597" s="1"/>
      <c r="B597" s="1"/>
    </row>
    <row r="598" spans="1:2">
      <c r="A598" s="1"/>
      <c r="B598" s="1"/>
    </row>
    <row r="599" spans="1:2">
      <c r="A599" s="1"/>
      <c r="B599" s="1"/>
    </row>
    <row r="600" spans="1:2">
      <c r="A600" s="1"/>
      <c r="B600" s="1"/>
    </row>
    <row r="601" spans="1:2">
      <c r="A601" s="1"/>
      <c r="B601" s="1"/>
    </row>
    <row r="602" spans="1:2">
      <c r="A602" s="1"/>
      <c r="B602" s="1"/>
    </row>
    <row r="603" spans="1:2">
      <c r="A603" s="1"/>
      <c r="B603" s="1"/>
    </row>
    <row r="604" spans="1:2">
      <c r="A604" s="1"/>
      <c r="B604" s="1"/>
    </row>
    <row r="605" spans="1:2">
      <c r="A605" s="1"/>
      <c r="B605" s="1"/>
    </row>
    <row r="606" spans="1:2">
      <c r="A606" s="1"/>
      <c r="B606" s="1"/>
    </row>
    <row r="607" spans="1:2">
      <c r="A607" s="1"/>
      <c r="B607" s="1"/>
    </row>
    <row r="608" spans="1:2">
      <c r="A608" s="1"/>
      <c r="B608" s="1"/>
    </row>
    <row r="609" spans="1:2">
      <c r="A609" s="1"/>
      <c r="B609" s="1"/>
    </row>
    <row r="610" spans="1:2">
      <c r="A610" s="1"/>
      <c r="B610" s="1"/>
    </row>
    <row r="611" spans="1:2">
      <c r="A611" s="1"/>
      <c r="B611" s="1"/>
    </row>
    <row r="612" spans="1:2">
      <c r="A612" s="1"/>
      <c r="B612" s="1"/>
    </row>
    <row r="613" spans="1:2">
      <c r="A613" s="1"/>
      <c r="B613" s="1"/>
    </row>
    <row r="614" spans="1:2">
      <c r="A614" s="1"/>
      <c r="B614" s="1"/>
    </row>
    <row r="615" spans="1:2">
      <c r="A615" s="1"/>
      <c r="B615" s="1"/>
    </row>
    <row r="616" spans="1:2">
      <c r="A616" s="1"/>
      <c r="B616" s="1"/>
    </row>
    <row r="617" spans="1:2">
      <c r="A617" s="1"/>
      <c r="B617" s="1"/>
    </row>
    <row r="618" spans="1:2">
      <c r="A618" s="1"/>
      <c r="B618" s="1"/>
    </row>
    <row r="619" spans="1:2">
      <c r="A619" s="1"/>
      <c r="B619" s="1"/>
    </row>
    <row r="620" spans="1:2">
      <c r="A620" s="1"/>
      <c r="B620" s="1"/>
    </row>
    <row r="621" spans="1:2">
      <c r="A621" s="1"/>
      <c r="B621" s="1"/>
    </row>
    <row r="622" spans="1:2">
      <c r="A622" s="1"/>
      <c r="B622" s="1"/>
    </row>
    <row r="623" spans="1:2">
      <c r="A623" s="1"/>
      <c r="B623" s="1"/>
    </row>
    <row r="624" spans="1:2">
      <c r="A624" s="1"/>
      <c r="B624" s="1"/>
    </row>
    <row r="625" spans="1:2">
      <c r="A625" s="1"/>
      <c r="B625" s="1"/>
    </row>
    <row r="626" spans="1:2">
      <c r="A626" s="1"/>
      <c r="B626" s="1"/>
    </row>
    <row r="627" spans="1:2">
      <c r="A627" s="1"/>
      <c r="B627" s="1"/>
    </row>
    <row r="628" spans="1:2">
      <c r="A628" s="1"/>
      <c r="B628" s="1"/>
    </row>
    <row r="629" spans="1:2">
      <c r="A629" s="1"/>
      <c r="B629" s="1"/>
    </row>
    <row r="630" spans="1:2">
      <c r="A630" s="1"/>
      <c r="B630" s="1"/>
    </row>
    <row r="631" spans="1:2">
      <c r="A631" s="1"/>
      <c r="B631" s="1"/>
    </row>
    <row r="632" spans="1:2">
      <c r="A632" s="1"/>
      <c r="B632" s="1"/>
    </row>
    <row r="633" spans="1:2">
      <c r="A633" s="1"/>
      <c r="B633" s="1"/>
    </row>
    <row r="634" spans="1:2">
      <c r="A634" s="1"/>
      <c r="B634" s="1"/>
    </row>
    <row r="635" spans="1:2">
      <c r="A635" s="1"/>
      <c r="B635" s="1"/>
    </row>
    <row r="636" spans="1:2">
      <c r="A636" s="1"/>
      <c r="B636" s="1"/>
    </row>
    <row r="637" spans="1:2">
      <c r="A637" s="1"/>
      <c r="B637" s="1"/>
    </row>
    <row r="638" spans="1:2">
      <c r="A638" s="1"/>
      <c r="B638" s="1"/>
    </row>
    <row r="639" spans="1:2">
      <c r="A639" s="1"/>
      <c r="B639" s="1"/>
    </row>
    <row r="640" spans="1:2">
      <c r="A640" s="1"/>
      <c r="B640" s="1"/>
    </row>
    <row r="641" spans="1:2">
      <c r="A641" s="1"/>
      <c r="B641" s="1"/>
    </row>
    <row r="642" spans="1:2">
      <c r="A642" s="1"/>
      <c r="B642" s="1"/>
    </row>
    <row r="643" spans="1:2">
      <c r="A643" s="1"/>
      <c r="B643" s="1"/>
    </row>
    <row r="644" spans="1:2">
      <c r="A644" s="1"/>
      <c r="B644" s="1"/>
    </row>
    <row r="645" spans="1:2">
      <c r="A645" s="1"/>
      <c r="B645" s="1"/>
    </row>
    <row r="646" spans="1:2">
      <c r="A646" s="1"/>
      <c r="B646" s="1"/>
    </row>
    <row r="647" spans="1:2">
      <c r="A647" s="1"/>
      <c r="B647" s="1"/>
    </row>
    <row r="648" spans="1:2">
      <c r="A648" s="1"/>
      <c r="B648" s="1"/>
    </row>
    <row r="649" spans="1:2">
      <c r="A649" s="1"/>
      <c r="B649" s="1"/>
    </row>
    <row r="650" spans="1:2">
      <c r="A650" s="1"/>
      <c r="B650" s="1"/>
    </row>
    <row r="651" spans="1:2">
      <c r="A651" s="1"/>
      <c r="B651" s="1"/>
    </row>
    <row r="652" spans="1:2">
      <c r="A652" s="1"/>
      <c r="B652" s="1"/>
    </row>
    <row r="653" spans="1:2">
      <c r="A653" s="1"/>
      <c r="B653" s="1"/>
    </row>
    <row r="654" spans="1:2">
      <c r="A654" s="1"/>
      <c r="B654" s="1"/>
    </row>
    <row r="655" spans="1:2">
      <c r="A655" s="1"/>
      <c r="B655" s="1"/>
    </row>
    <row r="656" spans="1:2">
      <c r="A656" s="1"/>
      <c r="B656" s="1"/>
    </row>
    <row r="657" spans="1:2">
      <c r="A657" s="1"/>
      <c r="B657" s="1"/>
    </row>
    <row r="658" spans="1:2">
      <c r="A658" s="1"/>
      <c r="B658" s="1"/>
    </row>
    <row r="659" spans="1:2">
      <c r="A659" s="1"/>
      <c r="B659" s="1"/>
    </row>
    <row r="660" spans="1:2">
      <c r="A660" s="1"/>
      <c r="B660" s="1"/>
    </row>
    <row r="661" spans="1:2">
      <c r="A661" s="1"/>
      <c r="B661" s="1"/>
    </row>
    <row r="662" spans="1:2">
      <c r="A662" s="1"/>
      <c r="B662" s="1"/>
    </row>
    <row r="663" spans="1:2">
      <c r="A663" s="1"/>
      <c r="B663" s="1"/>
    </row>
    <row r="664" spans="1:2">
      <c r="A664" s="1"/>
      <c r="B664" s="1"/>
    </row>
    <row r="665" spans="1:2">
      <c r="A665" s="1"/>
      <c r="B665" s="1"/>
    </row>
    <row r="666" spans="1:2">
      <c r="A666" s="1"/>
      <c r="B666" s="1"/>
    </row>
    <row r="667" spans="1:2">
      <c r="A667" s="1"/>
      <c r="B667" s="1"/>
    </row>
    <row r="668" spans="1:2">
      <c r="A668" s="1"/>
      <c r="B668" s="1"/>
    </row>
    <row r="669" spans="1:2">
      <c r="A669" s="1"/>
      <c r="B669" s="1"/>
    </row>
    <row r="670" spans="1:2">
      <c r="A670" s="1"/>
      <c r="B670" s="1"/>
    </row>
    <row r="671" spans="1:2">
      <c r="A671" s="1"/>
      <c r="B671" s="1"/>
    </row>
    <row r="672" spans="1:2">
      <c r="A672" s="1"/>
      <c r="B672" s="1"/>
    </row>
    <row r="673" spans="1:2">
      <c r="A673" s="1"/>
      <c r="B673" s="1"/>
    </row>
    <row r="674" spans="1:2">
      <c r="A674" s="1"/>
      <c r="B674" s="1"/>
    </row>
    <row r="675" spans="1:2">
      <c r="A675" s="1"/>
      <c r="B675" s="1"/>
    </row>
    <row r="676" spans="1:2">
      <c r="A676" s="1"/>
      <c r="B676" s="1"/>
    </row>
    <row r="677" spans="1:2">
      <c r="A677" s="1"/>
      <c r="B677" s="1"/>
    </row>
    <row r="678" spans="1:2">
      <c r="A678" s="1"/>
      <c r="B678" s="1"/>
    </row>
    <row r="679" spans="1:2">
      <c r="A679" s="1"/>
      <c r="B679" s="1"/>
    </row>
    <row r="680" spans="1:2">
      <c r="A680" s="1"/>
      <c r="B680" s="1"/>
    </row>
    <row r="681" spans="1:2">
      <c r="A681" s="1"/>
      <c r="B681" s="1"/>
    </row>
    <row r="682" spans="1:2">
      <c r="A682" s="1"/>
      <c r="B682" s="1"/>
    </row>
    <row r="683" spans="1:2">
      <c r="A683" s="1"/>
      <c r="B683" s="1"/>
    </row>
    <row r="684" spans="1:2">
      <c r="A684" s="1"/>
      <c r="B684" s="1"/>
    </row>
    <row r="685" spans="1:2">
      <c r="A685" s="1"/>
      <c r="B685" s="1"/>
    </row>
    <row r="686" spans="1:2">
      <c r="A686" s="1"/>
      <c r="B686" s="1"/>
    </row>
    <row r="687" spans="1:2">
      <c r="A687" s="1"/>
      <c r="B687" s="1"/>
    </row>
    <row r="688" spans="1:2">
      <c r="A688" s="1"/>
      <c r="B688" s="1"/>
    </row>
    <row r="689" spans="1:2">
      <c r="A689" s="1"/>
      <c r="B689" s="1"/>
    </row>
    <row r="690" spans="1:2">
      <c r="A690" s="1"/>
      <c r="B690" s="1"/>
    </row>
    <row r="691" spans="1:2">
      <c r="A691" s="1"/>
      <c r="B691" s="1"/>
    </row>
    <row r="692" spans="1:2">
      <c r="A692" s="1"/>
      <c r="B692" s="1"/>
    </row>
    <row r="693" spans="1:2">
      <c r="A693" s="1"/>
      <c r="B693" s="1"/>
    </row>
    <row r="694" spans="1:2">
      <c r="A694" s="1"/>
      <c r="B694" s="1"/>
    </row>
    <row r="695" spans="1:2">
      <c r="A695" s="1"/>
      <c r="B695" s="1"/>
    </row>
    <row r="696" spans="1:2">
      <c r="A696" s="1"/>
      <c r="B696" s="1"/>
    </row>
    <row r="697" spans="1:2">
      <c r="A697" s="1"/>
      <c r="B697" s="1"/>
    </row>
    <row r="698" spans="1:2">
      <c r="A698" s="1"/>
      <c r="B698" s="1"/>
    </row>
    <row r="699" spans="1:2">
      <c r="A699" s="1"/>
      <c r="B699" s="1"/>
    </row>
    <row r="700" spans="1:2">
      <c r="A700" s="1"/>
      <c r="B700" s="1"/>
    </row>
    <row r="701" spans="1:2">
      <c r="A701" s="1"/>
      <c r="B701" s="1"/>
    </row>
    <row r="702" spans="1:2">
      <c r="A702" s="1"/>
      <c r="B702" s="1"/>
    </row>
    <row r="703" spans="1:2">
      <c r="A703" s="1"/>
      <c r="B703" s="1"/>
    </row>
    <row r="704" spans="1:2">
      <c r="A704" s="1"/>
      <c r="B704" s="1"/>
    </row>
    <row r="705" spans="1:2">
      <c r="A705" s="1"/>
      <c r="B705" s="1"/>
    </row>
    <row r="706" spans="1:2">
      <c r="A706" s="1"/>
      <c r="B706" s="1"/>
    </row>
    <row r="707" spans="1:2">
      <c r="A707" s="1"/>
      <c r="B707" s="1"/>
    </row>
    <row r="708" spans="1:2">
      <c r="A708" s="1"/>
      <c r="B708" s="1"/>
    </row>
    <row r="709" spans="1:2">
      <c r="A709" s="1"/>
      <c r="B709" s="1"/>
    </row>
    <row r="710" spans="1:2">
      <c r="A710" s="1"/>
      <c r="B710" s="1"/>
    </row>
    <row r="711" spans="1:2">
      <c r="A711" s="1"/>
      <c r="B711" s="1"/>
    </row>
    <row r="712" spans="1:2">
      <c r="A712" s="1"/>
      <c r="B712" s="1"/>
    </row>
    <row r="713" spans="1:2">
      <c r="A713" s="1"/>
      <c r="B713" s="1"/>
    </row>
    <row r="714" spans="1:2">
      <c r="A714" s="1"/>
      <c r="B714" s="1"/>
    </row>
    <row r="715" spans="1:2">
      <c r="A715" s="1"/>
      <c r="B715" s="1"/>
    </row>
    <row r="716" spans="1:2">
      <c r="A716" s="1"/>
      <c r="B716" s="1"/>
    </row>
    <row r="717" spans="1:2">
      <c r="A717" s="1"/>
      <c r="B717" s="1"/>
    </row>
    <row r="718" spans="1:2">
      <c r="A718" s="1"/>
      <c r="B718" s="1"/>
    </row>
    <row r="719" spans="1:2">
      <c r="A719" s="1"/>
      <c r="B719" s="1"/>
    </row>
    <row r="720" spans="1:2">
      <c r="A720" s="1"/>
      <c r="B720" s="1"/>
    </row>
    <row r="721" spans="1:2">
      <c r="A721" s="1"/>
      <c r="B721" s="1"/>
    </row>
    <row r="722" spans="1:2">
      <c r="A722" s="1"/>
      <c r="B722" s="1"/>
    </row>
    <row r="723" spans="1:2">
      <c r="A723" s="1"/>
      <c r="B723" s="1"/>
    </row>
    <row r="724" spans="1:2">
      <c r="A724" s="1"/>
      <c r="B724" s="1"/>
    </row>
    <row r="725" spans="1:2">
      <c r="A725" s="1"/>
      <c r="B725" s="1"/>
    </row>
    <row r="726" spans="1:2">
      <c r="A726" s="1"/>
      <c r="B726" s="1"/>
    </row>
    <row r="727" spans="1:2">
      <c r="A727" s="1"/>
      <c r="B727" s="1"/>
    </row>
    <row r="728" spans="1:2">
      <c r="A728" s="1"/>
      <c r="B728" s="1"/>
    </row>
    <row r="729" spans="1:2">
      <c r="A729" s="1"/>
      <c r="B729" s="1"/>
    </row>
    <row r="730" spans="1:2">
      <c r="A730" s="1"/>
      <c r="B730" s="1"/>
    </row>
    <row r="731" spans="1:2">
      <c r="A731" s="1"/>
      <c r="B731" s="1"/>
    </row>
    <row r="732" spans="1:2">
      <c r="A732" s="1"/>
      <c r="B732" s="1"/>
    </row>
    <row r="733" spans="1:2">
      <c r="A733" s="1"/>
      <c r="B733" s="1"/>
    </row>
    <row r="734" spans="1:2">
      <c r="A734" s="1"/>
      <c r="B734" s="1"/>
    </row>
    <row r="735" spans="1:2">
      <c r="A735" s="1"/>
      <c r="B735" s="1"/>
    </row>
    <row r="736" spans="1:2">
      <c r="A736" s="1"/>
      <c r="B736" s="1"/>
    </row>
    <row r="737" spans="1:2">
      <c r="A737" s="1"/>
      <c r="B737" s="1"/>
    </row>
    <row r="738" spans="1:2">
      <c r="A738" s="1"/>
      <c r="B738" s="1"/>
    </row>
    <row r="739" spans="1:2">
      <c r="A739" s="1"/>
      <c r="B739" s="1"/>
    </row>
    <row r="740" spans="1:2">
      <c r="A740" s="1"/>
      <c r="B740" s="1"/>
    </row>
    <row r="741" spans="1:2">
      <c r="A741" s="1"/>
      <c r="B741" s="1"/>
    </row>
    <row r="742" spans="1:2">
      <c r="A742" s="1"/>
      <c r="B742" s="1"/>
    </row>
    <row r="743" spans="1:2">
      <c r="A743" s="1"/>
      <c r="B743" s="1"/>
    </row>
    <row r="744" spans="1:2">
      <c r="A744" s="1"/>
      <c r="B744" s="1"/>
    </row>
    <row r="745" spans="1:2">
      <c r="A745" s="1"/>
      <c r="B745" s="1"/>
    </row>
    <row r="746" spans="1:2">
      <c r="A746" s="1"/>
      <c r="B746" s="1"/>
    </row>
    <row r="747" spans="1:2">
      <c r="A747" s="1"/>
      <c r="B747" s="1"/>
    </row>
    <row r="748" spans="1:2">
      <c r="A748" s="1"/>
      <c r="B748" s="1"/>
    </row>
    <row r="749" spans="1:2">
      <c r="A749" s="1"/>
      <c r="B749" s="1"/>
    </row>
    <row r="750" spans="1:2">
      <c r="A750" s="1"/>
      <c r="B750" s="1"/>
    </row>
    <row r="751" spans="1:2">
      <c r="A751" s="1"/>
      <c r="B751" s="1"/>
    </row>
    <row r="752" spans="1:2">
      <c r="A752" s="1"/>
      <c r="B752" s="1"/>
    </row>
    <row r="753" spans="1:2">
      <c r="A753" s="1"/>
      <c r="B753" s="1"/>
    </row>
    <row r="754" spans="1:2">
      <c r="A754" s="1"/>
      <c r="B754" s="1"/>
    </row>
    <row r="755" spans="1:2">
      <c r="A755" s="1"/>
      <c r="B755" s="1"/>
    </row>
    <row r="756" spans="1:2">
      <c r="A756" s="1"/>
      <c r="B756" s="1"/>
    </row>
    <row r="757" spans="1:2">
      <c r="A757" s="1"/>
      <c r="B757" s="1"/>
    </row>
    <row r="758" spans="1:2">
      <c r="A758" s="1"/>
      <c r="B758" s="1"/>
    </row>
    <row r="759" spans="1:2">
      <c r="A759" s="1"/>
      <c r="B759" s="1"/>
    </row>
    <row r="760" spans="1:2">
      <c r="A760" s="1"/>
      <c r="B760" s="1"/>
    </row>
    <row r="761" spans="1:2">
      <c r="A761" s="1"/>
      <c r="B761" s="1"/>
    </row>
    <row r="762" spans="1:2">
      <c r="A762" s="1"/>
      <c r="B762" s="1"/>
    </row>
    <row r="763" spans="1:2">
      <c r="A763" s="1"/>
      <c r="B763" s="1"/>
    </row>
    <row r="764" spans="1:2">
      <c r="A764" s="1"/>
      <c r="B764" s="1"/>
    </row>
    <row r="765" spans="1:2">
      <c r="A765" s="1"/>
      <c r="B765" s="1"/>
    </row>
    <row r="766" spans="1:2">
      <c r="A766" s="1"/>
      <c r="B766" s="1"/>
    </row>
    <row r="767" spans="1:2">
      <c r="A767" s="1"/>
      <c r="B767" s="1"/>
    </row>
    <row r="768" spans="1:2">
      <c r="A768" s="1"/>
      <c r="B768" s="1"/>
    </row>
    <row r="769" spans="1:2">
      <c r="A769" s="1"/>
      <c r="B769" s="1"/>
    </row>
    <row r="770" spans="1:2">
      <c r="A770" s="1"/>
      <c r="B770" s="1"/>
    </row>
    <row r="771" spans="1:2">
      <c r="A771" s="1"/>
      <c r="B771" s="1"/>
    </row>
    <row r="772" spans="1:2">
      <c r="A772" s="1"/>
      <c r="B772" s="1"/>
    </row>
    <row r="773" spans="1:2">
      <c r="A773" s="1"/>
      <c r="B773" s="1"/>
    </row>
    <row r="774" spans="1:2">
      <c r="A774" s="1"/>
      <c r="B774" s="1"/>
    </row>
    <row r="775" spans="1:2">
      <c r="A775" s="1"/>
      <c r="B775" s="1"/>
    </row>
    <row r="776" spans="1:2">
      <c r="A776" s="1"/>
      <c r="B776" s="1"/>
    </row>
    <row r="777" spans="1:2">
      <c r="A777" s="1"/>
      <c r="B777" s="1"/>
    </row>
    <row r="778" spans="1:2">
      <c r="A778" s="1"/>
      <c r="B778" s="1"/>
    </row>
    <row r="779" spans="1:2">
      <c r="A779" s="1"/>
      <c r="B779" s="1"/>
    </row>
    <row r="780" spans="1:2">
      <c r="A780" s="1"/>
      <c r="B780" s="1"/>
    </row>
    <row r="781" spans="1:2">
      <c r="A781" s="1"/>
      <c r="B781" s="1"/>
    </row>
    <row r="782" spans="1:2">
      <c r="A782" s="1"/>
      <c r="B782" s="1"/>
    </row>
    <row r="783" spans="1:2">
      <c r="A783" s="1"/>
      <c r="B783" s="1"/>
    </row>
    <row r="784" spans="1:2">
      <c r="A784" s="1"/>
      <c r="B784" s="1"/>
    </row>
    <row r="785" spans="1:2">
      <c r="A785" s="1"/>
      <c r="B785" s="1"/>
    </row>
    <row r="786" spans="1:2">
      <c r="A786" s="1"/>
      <c r="B786" s="1"/>
    </row>
    <row r="787" spans="1:2">
      <c r="A787" s="1"/>
      <c r="B787" s="1"/>
    </row>
    <row r="788" spans="1:2">
      <c r="A788" s="1"/>
      <c r="B788" s="1"/>
    </row>
    <row r="789" spans="1:2">
      <c r="A789" s="1"/>
      <c r="B789" s="1"/>
    </row>
    <row r="790" spans="1:2">
      <c r="A790" s="1"/>
      <c r="B790" s="1"/>
    </row>
    <row r="791" spans="1:2">
      <c r="A791" s="1"/>
      <c r="B791" s="1"/>
    </row>
    <row r="792" spans="1:2">
      <c r="A792" s="1"/>
      <c r="B792" s="1"/>
    </row>
    <row r="793" spans="1:2">
      <c r="A793" s="1"/>
      <c r="B793" s="1"/>
    </row>
    <row r="794" spans="1:2">
      <c r="A794" s="1"/>
      <c r="B794" s="1"/>
    </row>
    <row r="795" spans="1:2">
      <c r="A795" s="1"/>
      <c r="B795" s="1"/>
    </row>
    <row r="796" spans="1:2">
      <c r="A796" s="1"/>
      <c r="B796" s="1"/>
    </row>
    <row r="797" spans="1:2">
      <c r="A797" s="1"/>
      <c r="B797" s="1"/>
    </row>
    <row r="798" spans="1:2">
      <c r="A798" s="1"/>
      <c r="B798" s="1"/>
    </row>
    <row r="799" spans="1:2">
      <c r="A799" s="1"/>
      <c r="B799" s="1"/>
    </row>
    <row r="800" spans="1:2">
      <c r="A800" s="1"/>
      <c r="B800" s="1"/>
    </row>
    <row r="801" spans="1:2">
      <c r="A801" s="1"/>
      <c r="B801" s="1"/>
    </row>
    <row r="802" spans="1:2">
      <c r="A802" s="1"/>
      <c r="B802" s="1"/>
    </row>
    <row r="803" spans="1:2">
      <c r="A803" s="1"/>
      <c r="B803" s="1"/>
    </row>
    <row r="804" spans="1:2">
      <c r="A804" s="1"/>
      <c r="B804" s="1"/>
    </row>
    <row r="805" spans="1:2">
      <c r="A805" s="1"/>
      <c r="B805" s="1"/>
    </row>
    <row r="806" spans="1:2">
      <c r="A806" s="1"/>
      <c r="B806" s="1"/>
    </row>
    <row r="807" spans="1:2">
      <c r="A807" s="1"/>
      <c r="B807" s="1"/>
    </row>
    <row r="808" spans="1:2">
      <c r="A808" s="1"/>
      <c r="B808" s="1"/>
    </row>
    <row r="809" spans="1:2">
      <c r="A809" s="1"/>
      <c r="B809" s="1"/>
    </row>
    <row r="810" spans="1:2">
      <c r="A810" s="1"/>
      <c r="B810" s="1"/>
    </row>
    <row r="811" spans="1:2">
      <c r="A811" s="1"/>
      <c r="B811" s="1"/>
    </row>
    <row r="812" spans="1:2">
      <c r="A812" s="1"/>
      <c r="B812" s="1"/>
    </row>
    <row r="813" spans="1:2">
      <c r="A813" s="1"/>
      <c r="B813" s="1"/>
    </row>
    <row r="814" spans="1:2">
      <c r="A814" s="1"/>
      <c r="B814" s="1"/>
    </row>
    <row r="815" spans="1:2">
      <c r="A815" s="1"/>
      <c r="B815" s="1"/>
    </row>
    <row r="816" spans="1:2">
      <c r="A816" s="1"/>
      <c r="B816" s="1"/>
    </row>
    <row r="817" spans="1:2">
      <c r="A817" s="1"/>
      <c r="B817" s="1"/>
    </row>
    <row r="818" spans="1:2">
      <c r="A818" s="1"/>
      <c r="B818" s="1"/>
    </row>
    <row r="819" spans="1:2">
      <c r="A819" s="1"/>
      <c r="B819" s="1"/>
    </row>
    <row r="820" spans="1:2">
      <c r="A820" s="1"/>
      <c r="B820" s="1"/>
    </row>
    <row r="821" spans="1:2">
      <c r="A821" s="1"/>
      <c r="B821" s="1"/>
    </row>
    <row r="822" spans="1:2">
      <c r="A822" s="1"/>
      <c r="B822" s="1"/>
    </row>
    <row r="823" spans="1:2">
      <c r="A823" s="1"/>
      <c r="B823" s="1"/>
    </row>
    <row r="824" spans="1:2">
      <c r="A824" s="1"/>
      <c r="B824" s="1"/>
    </row>
    <row r="825" spans="1:2">
      <c r="A825" s="1"/>
      <c r="B825" s="1"/>
    </row>
    <row r="826" spans="1:2">
      <c r="A826" s="1"/>
      <c r="B826" s="1"/>
    </row>
    <row r="827" spans="1:2">
      <c r="A827" s="1"/>
      <c r="B827" s="1"/>
    </row>
    <row r="828" spans="1:2">
      <c r="A828" s="1"/>
      <c r="B828" s="1"/>
    </row>
    <row r="829" spans="1:2">
      <c r="A829" s="1"/>
      <c r="B829" s="1"/>
    </row>
    <row r="830" spans="1:2">
      <c r="A830" s="1"/>
      <c r="B830" s="1"/>
    </row>
    <row r="831" spans="1:2">
      <c r="A831" s="1"/>
      <c r="B831" s="1"/>
    </row>
    <row r="832" spans="1:2">
      <c r="A832" s="1"/>
      <c r="B832" s="1"/>
    </row>
    <row r="833" spans="1:2">
      <c r="A833" s="1"/>
      <c r="B833" s="1"/>
    </row>
    <row r="834" spans="1:2">
      <c r="A834" s="1"/>
      <c r="B834" s="1"/>
    </row>
    <row r="835" spans="1:2">
      <c r="A835" s="1"/>
      <c r="B835" s="1"/>
    </row>
    <row r="836" spans="1:2">
      <c r="A836" s="1"/>
      <c r="B836" s="1"/>
    </row>
    <row r="837" spans="1:2">
      <c r="A837" s="1"/>
      <c r="B837" s="1"/>
    </row>
    <row r="838" spans="1:2">
      <c r="A838" s="1"/>
      <c r="B838" s="1"/>
    </row>
    <row r="839" spans="1:2">
      <c r="A839" s="1"/>
      <c r="B839" s="1"/>
    </row>
    <row r="840" spans="1:2">
      <c r="A840" s="1"/>
      <c r="B840" s="1"/>
    </row>
    <row r="841" spans="1:2">
      <c r="A841" s="1"/>
      <c r="B841" s="1"/>
    </row>
    <row r="842" spans="1:2">
      <c r="A842" s="1"/>
      <c r="B842" s="1"/>
    </row>
    <row r="843" spans="1:2">
      <c r="A843" s="1"/>
      <c r="B843" s="1"/>
    </row>
    <row r="844" spans="1:2">
      <c r="A844" s="1"/>
      <c r="B844" s="1"/>
    </row>
    <row r="845" spans="1:2">
      <c r="A845" s="1"/>
      <c r="B845" s="1"/>
    </row>
    <row r="846" spans="1:2">
      <c r="A846" s="1"/>
      <c r="B846" s="1"/>
    </row>
    <row r="847" spans="1:2">
      <c r="A847" s="1"/>
      <c r="B847" s="1"/>
    </row>
    <row r="848" spans="1:2">
      <c r="A848" s="1"/>
      <c r="B848" s="1"/>
    </row>
    <row r="849" spans="1:2">
      <c r="A849" s="1"/>
      <c r="B849" s="1"/>
    </row>
    <row r="850" spans="1:2">
      <c r="A850" s="1"/>
      <c r="B850" s="1"/>
    </row>
    <row r="851" spans="1:2">
      <c r="A851" s="1"/>
      <c r="B851" s="1"/>
    </row>
    <row r="852" spans="1:2">
      <c r="A852" s="1"/>
      <c r="B852" s="1"/>
    </row>
    <row r="853" spans="1:2">
      <c r="A853" s="1"/>
      <c r="B853" s="1"/>
    </row>
    <row r="854" spans="1:2">
      <c r="A854" s="1"/>
      <c r="B854" s="1"/>
    </row>
    <row r="855" spans="1:2">
      <c r="A855" s="1"/>
      <c r="B855" s="1"/>
    </row>
    <row r="856" spans="1:2">
      <c r="A856" s="1"/>
      <c r="B856" s="1"/>
    </row>
    <row r="857" spans="1:2">
      <c r="A857" s="1"/>
      <c r="B857" s="1"/>
    </row>
    <row r="858" spans="1:2">
      <c r="A858" s="1"/>
      <c r="B858" s="1"/>
    </row>
    <row r="859" spans="1:2">
      <c r="A859" s="1"/>
      <c r="B859" s="1"/>
    </row>
    <row r="860" spans="1:2">
      <c r="A860" s="1"/>
      <c r="B860" s="1"/>
    </row>
    <row r="861" spans="1:2">
      <c r="A861" s="1"/>
      <c r="B861" s="1"/>
    </row>
    <row r="862" spans="1:2">
      <c r="A862" s="1"/>
      <c r="B862" s="1"/>
    </row>
    <row r="863" spans="1:2">
      <c r="A863" s="1"/>
      <c r="B863" s="1"/>
    </row>
    <row r="864" spans="1:2">
      <c r="A864" s="1"/>
      <c r="B864" s="1"/>
    </row>
    <row r="865" spans="1:2">
      <c r="A865" s="1"/>
      <c r="B865" s="1"/>
    </row>
    <row r="866" spans="1:2">
      <c r="A866" s="1"/>
      <c r="B866" s="1"/>
    </row>
    <row r="867" spans="1:2">
      <c r="A867" s="1"/>
      <c r="B867" s="1"/>
    </row>
    <row r="868" spans="1:2">
      <c r="A868" s="1"/>
      <c r="B868" s="1"/>
    </row>
    <row r="869" spans="1:2">
      <c r="A869" s="1"/>
      <c r="B869" s="1"/>
    </row>
    <row r="870" spans="1:2">
      <c r="A870" s="1"/>
      <c r="B870" s="1"/>
    </row>
    <row r="871" spans="1:2">
      <c r="A871" s="1"/>
      <c r="B871" s="1"/>
    </row>
    <row r="872" spans="1:2">
      <c r="A872" s="1"/>
      <c r="B872" s="1"/>
    </row>
    <row r="873" spans="1:2">
      <c r="A873" s="1"/>
      <c r="B873" s="1"/>
    </row>
    <row r="874" spans="1:2">
      <c r="A874" s="1"/>
      <c r="B874" s="1"/>
    </row>
    <row r="875" spans="1:2">
      <c r="A875" s="1"/>
      <c r="B875" s="1"/>
    </row>
    <row r="876" spans="1:2">
      <c r="A876" s="1"/>
      <c r="B876" s="1"/>
    </row>
    <row r="877" spans="1:2">
      <c r="A877" s="1"/>
      <c r="B877" s="1"/>
    </row>
    <row r="878" spans="1:2">
      <c r="A878" s="1"/>
      <c r="B878" s="1"/>
    </row>
    <row r="879" spans="1:2">
      <c r="A879" s="1"/>
      <c r="B879" s="1"/>
    </row>
    <row r="880" spans="1:2">
      <c r="A880" s="1"/>
      <c r="B880" s="1"/>
    </row>
    <row r="881" spans="1:2">
      <c r="A881" s="1"/>
      <c r="B881" s="1"/>
    </row>
    <row r="882" spans="1:2">
      <c r="A882" s="1"/>
      <c r="B882" s="1"/>
    </row>
    <row r="883" spans="1:2">
      <c r="A883" s="1"/>
      <c r="B883" s="1"/>
    </row>
    <row r="884" spans="1:2">
      <c r="A884" s="1"/>
      <c r="B884" s="1"/>
    </row>
    <row r="885" spans="1:2">
      <c r="A885" s="1"/>
      <c r="B885" s="1"/>
    </row>
    <row r="886" spans="1:2">
      <c r="A886" s="1"/>
      <c r="B886" s="1"/>
    </row>
    <row r="887" spans="1:2">
      <c r="A887" s="1"/>
      <c r="B887" s="1"/>
    </row>
    <row r="888" spans="1:2">
      <c r="A888" s="1"/>
      <c r="B888" s="1"/>
    </row>
    <row r="889" spans="1:2">
      <c r="A889" s="1"/>
      <c r="B889" s="1"/>
    </row>
    <row r="890" spans="1:2">
      <c r="A890" s="1"/>
      <c r="B890" s="1"/>
    </row>
    <row r="891" spans="1:2">
      <c r="A891" s="1"/>
      <c r="B891" s="1"/>
    </row>
    <row r="892" spans="1:2">
      <c r="A892" s="1"/>
      <c r="B892" s="1"/>
    </row>
    <row r="893" spans="1:2">
      <c r="A893" s="1"/>
      <c r="B893" s="1"/>
    </row>
    <row r="894" spans="1:2">
      <c r="A894" s="1"/>
      <c r="B894" s="1"/>
    </row>
    <row r="895" spans="1:2">
      <c r="A895" s="1"/>
      <c r="B895" s="1"/>
    </row>
    <row r="896" spans="1:2">
      <c r="A896" s="1"/>
      <c r="B896" s="1"/>
    </row>
    <row r="897" spans="1:2">
      <c r="A897" s="1"/>
      <c r="B897" s="1"/>
    </row>
    <row r="898" spans="1:2">
      <c r="A898" s="1"/>
      <c r="B898" s="1"/>
    </row>
    <row r="899" spans="1:2">
      <c r="A899" s="1"/>
      <c r="B899" s="1"/>
    </row>
    <row r="900" spans="1:2">
      <c r="A900" s="1"/>
      <c r="B900" s="1"/>
    </row>
    <row r="901" spans="1:2">
      <c r="A901" s="1"/>
      <c r="B901" s="1"/>
    </row>
    <row r="902" spans="1:2">
      <c r="A902" s="1"/>
      <c r="B902" s="1"/>
    </row>
    <row r="903" spans="1:2">
      <c r="A903" s="1"/>
      <c r="B903" s="1"/>
    </row>
    <row r="904" spans="1:2">
      <c r="A904" s="1"/>
      <c r="B904" s="1"/>
    </row>
    <row r="905" spans="1:2">
      <c r="A905" s="1"/>
      <c r="B905" s="1"/>
    </row>
    <row r="906" spans="1:2">
      <c r="A906" s="1"/>
      <c r="B906" s="1"/>
    </row>
    <row r="907" spans="1:2">
      <c r="A907" s="1"/>
      <c r="B907" s="1"/>
    </row>
    <row r="908" spans="1:2">
      <c r="A908" s="1"/>
      <c r="B908" s="1"/>
    </row>
    <row r="909" spans="1:2">
      <c r="A909" s="1"/>
      <c r="B909" s="1"/>
    </row>
    <row r="910" spans="1:2">
      <c r="A910" s="1"/>
      <c r="B910" s="1"/>
    </row>
    <row r="911" spans="1:2">
      <c r="A911" s="1"/>
      <c r="B911" s="1"/>
    </row>
    <row r="912" spans="1:2">
      <c r="A912" s="1"/>
      <c r="B912" s="1"/>
    </row>
    <row r="913" spans="1:2">
      <c r="A913" s="1"/>
      <c r="B913" s="1"/>
    </row>
    <row r="914" spans="1:2">
      <c r="A914" s="1"/>
      <c r="B914" s="1"/>
    </row>
    <row r="915" spans="1:2">
      <c r="A915" s="1"/>
      <c r="B915" s="1"/>
    </row>
    <row r="916" spans="1:2">
      <c r="A916" s="1"/>
      <c r="B916" s="1"/>
    </row>
    <row r="917" spans="1:2">
      <c r="A917" s="1"/>
      <c r="B917" s="1"/>
    </row>
    <row r="918" spans="1:2">
      <c r="A918" s="1"/>
      <c r="B918" s="1"/>
    </row>
    <row r="919" spans="1:2">
      <c r="A919" s="1"/>
      <c r="B919" s="1"/>
    </row>
    <row r="920" spans="1:2">
      <c r="A920" s="1"/>
      <c r="B920" s="1"/>
    </row>
    <row r="921" spans="1:2">
      <c r="A921" s="1"/>
      <c r="B921" s="1"/>
    </row>
    <row r="922" spans="1:2">
      <c r="A922" s="1"/>
      <c r="B922" s="1"/>
    </row>
    <row r="923" spans="1:2">
      <c r="A923" s="1"/>
      <c r="B923" s="1"/>
    </row>
    <row r="924" spans="1:2">
      <c r="A924" s="1"/>
      <c r="B924" s="1"/>
    </row>
    <row r="925" spans="1:2">
      <c r="A925" s="1"/>
      <c r="B925" s="1"/>
    </row>
    <row r="926" spans="1:2">
      <c r="A926" s="1"/>
      <c r="B926" s="1"/>
    </row>
    <row r="927" spans="1:2">
      <c r="A927" s="1"/>
      <c r="B927" s="1"/>
    </row>
    <row r="928" spans="1:2">
      <c r="A928" s="1"/>
      <c r="B928" s="1"/>
    </row>
    <row r="929" spans="1:2">
      <c r="A929" s="1"/>
      <c r="B929" s="1"/>
    </row>
    <row r="930" spans="1:2">
      <c r="A930" s="1"/>
      <c r="B930" s="1"/>
    </row>
    <row r="931" spans="1:2">
      <c r="A931" s="1"/>
      <c r="B931" s="1"/>
    </row>
    <row r="932" spans="1:2">
      <c r="A932" s="1"/>
      <c r="B932" s="1"/>
    </row>
    <row r="933" spans="1:2">
      <c r="A933" s="1"/>
      <c r="B933" s="1"/>
    </row>
    <row r="934" spans="1:2">
      <c r="A934" s="1"/>
      <c r="B934" s="1"/>
    </row>
    <row r="935" spans="1:2">
      <c r="A935" s="1"/>
      <c r="B935" s="1"/>
    </row>
    <row r="936" spans="1:2">
      <c r="A936" s="1"/>
      <c r="B936" s="1"/>
    </row>
    <row r="937" spans="1:2">
      <c r="A937" s="1"/>
      <c r="B937" s="1"/>
    </row>
    <row r="938" spans="1:2">
      <c r="A938" s="1"/>
      <c r="B938" s="1"/>
    </row>
    <row r="939" spans="1:2">
      <c r="A939" s="1"/>
      <c r="B939" s="1"/>
    </row>
    <row r="940" spans="1:2">
      <c r="A940" s="1"/>
      <c r="B940" s="1"/>
    </row>
    <row r="941" spans="1:2">
      <c r="A941" s="1"/>
      <c r="B941" s="1"/>
    </row>
    <row r="942" spans="1:2">
      <c r="A942" s="1"/>
      <c r="B942" s="1"/>
    </row>
    <row r="943" spans="1:2">
      <c r="A943" s="1"/>
      <c r="B943" s="1"/>
    </row>
    <row r="944" spans="1:2">
      <c r="A944" s="1"/>
      <c r="B944" s="1"/>
    </row>
    <row r="945" spans="1:2">
      <c r="A945" s="1"/>
      <c r="B945" s="1"/>
    </row>
    <row r="946" spans="1:2">
      <c r="A946" s="1"/>
      <c r="B946" s="1"/>
    </row>
    <row r="947" spans="1:2">
      <c r="A947" s="1"/>
      <c r="B947" s="1"/>
    </row>
    <row r="948" spans="1:2">
      <c r="A948" s="1"/>
      <c r="B948" s="1"/>
    </row>
    <row r="949" spans="1:2">
      <c r="A949" s="1"/>
      <c r="B949" s="1"/>
    </row>
    <row r="950" spans="1:2">
      <c r="A950" s="1"/>
      <c r="B950" s="1"/>
    </row>
    <row r="951" spans="1:2">
      <c r="A951" s="1"/>
      <c r="B951" s="1"/>
    </row>
    <row r="952" spans="1:2">
      <c r="A952" s="1"/>
      <c r="B952" s="1"/>
    </row>
    <row r="953" spans="1:2">
      <c r="A953" s="1"/>
      <c r="B953" s="1"/>
    </row>
    <row r="954" spans="1:2">
      <c r="A954" s="1"/>
      <c r="B954" s="1"/>
    </row>
    <row r="955" spans="1:2">
      <c r="A955" s="1"/>
      <c r="B955" s="1"/>
    </row>
    <row r="956" spans="1:2">
      <c r="A956" s="1"/>
      <c r="B956" s="1"/>
    </row>
    <row r="957" spans="1:2">
      <c r="A957" s="1"/>
      <c r="B957" s="1"/>
    </row>
    <row r="958" spans="1:2">
      <c r="A958" s="1"/>
      <c r="B958" s="1"/>
    </row>
    <row r="959" spans="1:2">
      <c r="A959" s="1"/>
      <c r="B959" s="1"/>
    </row>
    <row r="960" spans="1:2">
      <c r="A960" s="1"/>
      <c r="B960" s="1"/>
    </row>
    <row r="961" spans="1:2">
      <c r="A961" s="1"/>
      <c r="B961" s="1"/>
    </row>
    <row r="962" spans="1:2">
      <c r="A962" s="1"/>
      <c r="B962" s="1"/>
    </row>
    <row r="963" spans="1:2">
      <c r="A963" s="1"/>
      <c r="B963" s="1"/>
    </row>
    <row r="964" spans="1:2">
      <c r="A964" s="1"/>
      <c r="B964" s="1"/>
    </row>
    <row r="965" spans="1:2">
      <c r="A965" s="1"/>
      <c r="B965" s="1"/>
    </row>
    <row r="966" spans="1:2">
      <c r="A966" s="1"/>
      <c r="B966" s="1"/>
    </row>
    <row r="967" spans="1:2">
      <c r="A967" s="1"/>
      <c r="B967" s="1"/>
    </row>
    <row r="968" spans="1:2">
      <c r="A968" s="1"/>
      <c r="B968" s="1"/>
    </row>
    <row r="969" spans="1:2">
      <c r="A969" s="1"/>
      <c r="B969" s="1"/>
    </row>
    <row r="970" spans="1:2">
      <c r="A970" s="1"/>
      <c r="B970" s="1"/>
    </row>
    <row r="971" spans="1:2">
      <c r="A971" s="1"/>
      <c r="B971" s="1"/>
    </row>
    <row r="972" spans="1:2">
      <c r="A972" s="1"/>
      <c r="B972" s="1"/>
    </row>
    <row r="973" spans="1:2">
      <c r="A973" s="1"/>
      <c r="B973" s="1"/>
    </row>
    <row r="974" spans="1:2">
      <c r="A974" s="1"/>
      <c r="B974" s="1"/>
    </row>
    <row r="975" spans="1:2">
      <c r="A975" s="1"/>
      <c r="B975" s="1"/>
    </row>
    <row r="976" spans="1:2">
      <c r="A976" s="1"/>
      <c r="B976" s="1"/>
    </row>
    <row r="977" spans="1:2">
      <c r="A977" s="1"/>
      <c r="B977" s="1"/>
    </row>
    <row r="978" spans="1:2">
      <c r="A978" s="1"/>
      <c r="B978" s="1"/>
    </row>
    <row r="979" spans="1:2">
      <c r="A979" s="1"/>
      <c r="B979" s="1"/>
    </row>
    <row r="980" spans="1:2">
      <c r="A980" s="1"/>
      <c r="B980" s="1"/>
    </row>
    <row r="981" spans="1:2">
      <c r="A981" s="1"/>
      <c r="B981" s="1"/>
    </row>
    <row r="982" spans="1:2">
      <c r="A982" s="1"/>
      <c r="B982" s="1"/>
    </row>
    <row r="983" spans="1:2">
      <c r="A983" s="1"/>
      <c r="B983" s="1"/>
    </row>
    <row r="984" spans="1:2">
      <c r="A984" s="1"/>
      <c r="B984" s="1"/>
    </row>
    <row r="985" spans="1:2">
      <c r="A985" s="1"/>
      <c r="B985" s="1"/>
    </row>
    <row r="986" spans="1:2">
      <c r="A986" s="1"/>
      <c r="B986" s="1"/>
    </row>
    <row r="987" spans="1:2">
      <c r="A987" s="1"/>
      <c r="B987" s="1"/>
    </row>
    <row r="988" spans="1:2">
      <c r="A988" s="1"/>
      <c r="B988" s="1"/>
    </row>
    <row r="989" spans="1:2">
      <c r="A989" s="1"/>
      <c r="B989" s="1"/>
    </row>
    <row r="990" spans="1:2">
      <c r="A990" s="1"/>
      <c r="B990" s="1"/>
    </row>
    <row r="991" spans="1:2">
      <c r="A991" s="1"/>
      <c r="B991" s="1"/>
    </row>
    <row r="992" spans="1:2">
      <c r="A992" s="1"/>
      <c r="B992" s="1"/>
    </row>
    <row r="993" spans="1:2">
      <c r="A993" s="1"/>
      <c r="B993" s="1"/>
    </row>
    <row r="994" spans="1:2">
      <c r="A994" s="1"/>
      <c r="B994" s="1"/>
    </row>
    <row r="995" spans="1:2">
      <c r="A995" s="1"/>
      <c r="B995" s="1"/>
    </row>
    <row r="996" spans="1:2">
      <c r="A996" s="1"/>
      <c r="B996" s="1"/>
    </row>
    <row r="997" spans="1:2">
      <c r="A997" s="1"/>
      <c r="B997" s="1"/>
    </row>
    <row r="998" spans="1:2">
      <c r="A998" s="1"/>
      <c r="B998" s="1"/>
    </row>
    <row r="999" spans="1:2">
      <c r="A999" s="1"/>
      <c r="B999" s="1"/>
    </row>
    <row r="1000" spans="1:2">
      <c r="A1000" s="1"/>
      <c r="B1000" s="1"/>
    </row>
    <row r="1001" spans="1:2">
      <c r="A1001" s="1"/>
      <c r="B1001" s="1"/>
    </row>
    <row r="1002" spans="1:2">
      <c r="A1002" s="1"/>
      <c r="B1002" s="1"/>
    </row>
  </sheetData>
  <mergeCells count="5">
    <mergeCell ref="A2:L2"/>
    <mergeCell ref="A5:L5"/>
    <mergeCell ref="F3:K3"/>
    <mergeCell ref="B3:E3"/>
    <mergeCell ref="A13:C13"/>
  </mergeCells>
  <pageMargins left="0.7" right="0.7" top="0.75" bottom="0.75"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CD82D25-8FE9-4CD0-BB20-1238199F4D3A}">
  <dimension ref="A2:G10"/>
  <sheetViews>
    <sheetView workbookViewId="0">
      <selection activeCell="F13" sqref="F13"/>
    </sheetView>
  </sheetViews>
  <sheetFormatPr baseColWidth="10" defaultRowHeight="15"/>
  <cols>
    <col min="1" max="1" width="6.85546875" customWidth="1"/>
    <col min="2" max="2" width="19" customWidth="1"/>
    <col min="3" max="3" width="51.140625" customWidth="1"/>
    <col min="4" max="4" width="27.85546875" customWidth="1"/>
    <col min="5" max="5" width="17.42578125" bestFit="1" customWidth="1"/>
    <col min="6" max="6" width="24.7109375" style="97" customWidth="1"/>
    <col min="7" max="7" width="74.28515625" customWidth="1"/>
  </cols>
  <sheetData>
    <row r="2" spans="1:7" ht="15.75" thickBot="1">
      <c r="A2" s="131"/>
      <c r="B2" s="131"/>
      <c r="C2" s="131"/>
      <c r="D2" s="131"/>
      <c r="E2" s="131"/>
      <c r="F2" s="131"/>
      <c r="G2" s="131"/>
    </row>
    <row r="3" spans="1:7" ht="16.5" thickBot="1">
      <c r="A3" s="147" t="s">
        <v>216</v>
      </c>
      <c r="B3" s="132" t="s">
        <v>199</v>
      </c>
      <c r="C3" s="132" t="s">
        <v>200</v>
      </c>
      <c r="D3" s="132" t="s">
        <v>201</v>
      </c>
      <c r="E3" s="132" t="s">
        <v>202</v>
      </c>
      <c r="F3" s="132" t="s">
        <v>211</v>
      </c>
      <c r="G3" s="132" t="s">
        <v>203</v>
      </c>
    </row>
    <row r="4" spans="1:7" ht="60">
      <c r="A4" s="133">
        <v>1</v>
      </c>
      <c r="B4" s="145" t="s">
        <v>204</v>
      </c>
      <c r="C4" s="146" t="s">
        <v>289</v>
      </c>
      <c r="D4" s="141" t="s">
        <v>210</v>
      </c>
      <c r="E4" s="140" t="s">
        <v>349</v>
      </c>
      <c r="F4" s="141" t="s">
        <v>295</v>
      </c>
      <c r="G4" s="136" t="s">
        <v>302</v>
      </c>
    </row>
    <row r="5" spans="1:7" ht="45">
      <c r="A5" s="134">
        <v>2</v>
      </c>
      <c r="B5" s="136" t="s">
        <v>207</v>
      </c>
      <c r="C5" s="138" t="s">
        <v>290</v>
      </c>
      <c r="D5" s="138" t="s">
        <v>210</v>
      </c>
      <c r="E5" s="140" t="s">
        <v>349</v>
      </c>
      <c r="F5" s="138" t="s">
        <v>296</v>
      </c>
      <c r="G5" s="142" t="s">
        <v>301</v>
      </c>
    </row>
    <row r="6" spans="1:7" ht="30">
      <c r="A6" s="134">
        <v>3</v>
      </c>
      <c r="B6" s="136" t="s">
        <v>205</v>
      </c>
      <c r="C6" s="138" t="s">
        <v>291</v>
      </c>
      <c r="D6" s="138" t="s">
        <v>210</v>
      </c>
      <c r="E6" s="140" t="s">
        <v>349</v>
      </c>
      <c r="F6" s="138" t="s">
        <v>297</v>
      </c>
      <c r="G6" s="142" t="s">
        <v>272</v>
      </c>
    </row>
    <row r="7" spans="1:7" ht="30">
      <c r="A7" s="135">
        <v>4</v>
      </c>
      <c r="B7" s="136" t="s">
        <v>206</v>
      </c>
      <c r="C7" s="138" t="s">
        <v>292</v>
      </c>
      <c r="D7" s="138" t="s">
        <v>210</v>
      </c>
      <c r="E7" s="140" t="s">
        <v>349</v>
      </c>
      <c r="F7" s="138" t="s">
        <v>298</v>
      </c>
      <c r="G7" s="142" t="s">
        <v>273</v>
      </c>
    </row>
    <row r="8" spans="1:7" ht="30.75" thickBot="1">
      <c r="A8" s="143">
        <v>5</v>
      </c>
      <c r="B8" s="136" t="s">
        <v>208</v>
      </c>
      <c r="C8" s="138" t="s">
        <v>293</v>
      </c>
      <c r="D8" s="138" t="s">
        <v>210</v>
      </c>
      <c r="E8" s="140" t="s">
        <v>349</v>
      </c>
      <c r="F8" s="138" t="s">
        <v>299</v>
      </c>
      <c r="G8" s="142" t="s">
        <v>271</v>
      </c>
    </row>
    <row r="9" spans="1:7" ht="60.75" thickBot="1">
      <c r="A9" s="144">
        <v>6</v>
      </c>
      <c r="B9" s="137" t="s">
        <v>209</v>
      </c>
      <c r="C9" s="139" t="s">
        <v>294</v>
      </c>
      <c r="D9" s="139" t="s">
        <v>210</v>
      </c>
      <c r="E9" s="140" t="s">
        <v>349</v>
      </c>
      <c r="F9" s="139" t="s">
        <v>300</v>
      </c>
      <c r="G9" s="179" t="s">
        <v>274</v>
      </c>
    </row>
    <row r="10" spans="1:7">
      <c r="A10" s="80"/>
      <c r="B10" s="80"/>
      <c r="C10" s="80"/>
      <c r="D10" s="80"/>
      <c r="E10" s="80"/>
      <c r="F10" s="80"/>
      <c r="G10" s="80"/>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outlinePr summaryBelow="0" summaryRight="0"/>
  </sheetPr>
  <dimension ref="A1:I1001"/>
  <sheetViews>
    <sheetView topLeftCell="A4" zoomScale="70" zoomScaleNormal="70" workbookViewId="0">
      <selection activeCell="H19" sqref="H19"/>
    </sheetView>
  </sheetViews>
  <sheetFormatPr baseColWidth="10" defaultColWidth="17.28515625" defaultRowHeight="15" customHeight="1"/>
  <cols>
    <col min="1" max="1" width="25" customWidth="1"/>
    <col min="2" max="2" width="21.85546875" customWidth="1"/>
    <col min="3" max="3" width="52.28515625" bestFit="1" customWidth="1"/>
    <col min="4" max="4" width="49.5703125" customWidth="1"/>
    <col min="5" max="5" width="31.140625" customWidth="1"/>
    <col min="6" max="6" width="55.28515625" bestFit="1" customWidth="1"/>
    <col min="7" max="7" width="54.7109375" bestFit="1" customWidth="1"/>
    <col min="8" max="8" width="38.5703125" bestFit="1" customWidth="1"/>
    <col min="9" max="28" width="10.7109375" customWidth="1"/>
  </cols>
  <sheetData>
    <row r="1" spans="1:9">
      <c r="A1" s="546" t="s">
        <v>0</v>
      </c>
      <c r="B1" s="547"/>
      <c r="C1" s="547"/>
      <c r="D1" s="547"/>
      <c r="E1" s="547"/>
      <c r="F1" s="547"/>
      <c r="G1" s="547"/>
    </row>
    <row r="2" spans="1:9" ht="15.75" customHeight="1" thickBot="1">
      <c r="A2" s="548"/>
      <c r="B2" s="548"/>
      <c r="C2" s="548"/>
      <c r="D2" s="548"/>
      <c r="E2" s="548"/>
      <c r="F2" s="548"/>
      <c r="G2" s="548"/>
    </row>
    <row r="3" spans="1:9" ht="20.25" customHeight="1" thickBot="1">
      <c r="A3" s="542" t="s">
        <v>2</v>
      </c>
      <c r="B3" s="543"/>
      <c r="C3" s="551" t="s">
        <v>9</v>
      </c>
      <c r="D3" s="551" t="s">
        <v>11</v>
      </c>
      <c r="E3" s="551" t="s">
        <v>12</v>
      </c>
      <c r="F3" s="554" t="s">
        <v>13</v>
      </c>
      <c r="G3" s="555" t="s">
        <v>14</v>
      </c>
      <c r="H3" s="541" t="s">
        <v>236</v>
      </c>
    </row>
    <row r="4" spans="1:9" ht="21" customHeight="1" thickBot="1">
      <c r="A4" s="544"/>
      <c r="B4" s="545"/>
      <c r="C4" s="552"/>
      <c r="D4" s="552"/>
      <c r="E4" s="552"/>
      <c r="F4" s="552"/>
      <c r="G4" s="556"/>
      <c r="H4" s="541"/>
    </row>
    <row r="5" spans="1:9" ht="21" customHeight="1" thickBot="1">
      <c r="A5" s="7" t="s">
        <v>16</v>
      </c>
      <c r="B5" s="8" t="s">
        <v>17</v>
      </c>
      <c r="C5" s="558"/>
      <c r="D5" s="553"/>
      <c r="E5" s="553"/>
      <c r="F5" s="553"/>
      <c r="G5" s="557"/>
      <c r="H5" s="541"/>
      <c r="I5" s="80"/>
    </row>
    <row r="6" spans="1:9" ht="27.75" customHeight="1" thickBot="1">
      <c r="A6" s="178" t="s">
        <v>18</v>
      </c>
      <c r="B6" s="375" t="s">
        <v>19</v>
      </c>
      <c r="C6" s="380" t="s">
        <v>222</v>
      </c>
      <c r="D6" s="381" t="s">
        <v>156</v>
      </c>
      <c r="E6" s="382" t="s">
        <v>223</v>
      </c>
      <c r="F6" s="383" t="s">
        <v>224</v>
      </c>
      <c r="G6" s="384"/>
      <c r="H6" s="401">
        <v>0</v>
      </c>
      <c r="I6" s="80"/>
    </row>
    <row r="7" spans="1:9" ht="15.75" customHeight="1">
      <c r="A7" s="549" t="s">
        <v>20</v>
      </c>
      <c r="B7" s="376" t="s">
        <v>21</v>
      </c>
      <c r="C7" s="385" t="s">
        <v>225</v>
      </c>
      <c r="D7" s="386" t="s">
        <v>156</v>
      </c>
      <c r="E7" s="387" t="s">
        <v>223</v>
      </c>
      <c r="F7" s="388" t="s">
        <v>229</v>
      </c>
      <c r="G7" s="389" t="s">
        <v>233</v>
      </c>
      <c r="H7" s="402">
        <v>7.0000000000000007E-2</v>
      </c>
    </row>
    <row r="8" spans="1:9" ht="18" customHeight="1">
      <c r="A8" s="550"/>
      <c r="B8" s="377" t="s">
        <v>22</v>
      </c>
      <c r="C8" s="390" t="s">
        <v>226</v>
      </c>
      <c r="D8" s="387" t="s">
        <v>156</v>
      </c>
      <c r="E8" s="387" t="s">
        <v>223</v>
      </c>
      <c r="F8" s="391" t="s">
        <v>229</v>
      </c>
      <c r="G8" s="392"/>
      <c r="H8" s="406">
        <v>0.1</v>
      </c>
    </row>
    <row r="9" spans="1:9" ht="22.5" customHeight="1" thickBot="1">
      <c r="A9" s="550"/>
      <c r="B9" s="378" t="s">
        <v>220</v>
      </c>
      <c r="C9" s="393" t="s">
        <v>227</v>
      </c>
      <c r="D9" s="394" t="s">
        <v>156</v>
      </c>
      <c r="E9" s="381" t="s">
        <v>223</v>
      </c>
      <c r="F9" s="395" t="s">
        <v>230</v>
      </c>
      <c r="G9" s="396" t="s">
        <v>231</v>
      </c>
      <c r="H9" s="403">
        <v>0.17</v>
      </c>
    </row>
    <row r="10" spans="1:9" ht="20.25" customHeight="1">
      <c r="A10" s="559" t="s">
        <v>24</v>
      </c>
      <c r="B10" s="376" t="s">
        <v>188</v>
      </c>
      <c r="C10" s="385" t="s">
        <v>221</v>
      </c>
      <c r="D10" s="387" t="s">
        <v>156</v>
      </c>
      <c r="E10" s="386" t="s">
        <v>223</v>
      </c>
      <c r="F10" s="388" t="s">
        <v>232</v>
      </c>
      <c r="G10" s="389" t="s">
        <v>233</v>
      </c>
      <c r="H10" s="404">
        <v>0.15</v>
      </c>
    </row>
    <row r="11" spans="1:9" ht="23.25" customHeight="1" thickBot="1">
      <c r="A11" s="550"/>
      <c r="B11" s="379" t="s">
        <v>198</v>
      </c>
      <c r="C11" s="397" t="s">
        <v>228</v>
      </c>
      <c r="D11" s="398" t="s">
        <v>156</v>
      </c>
      <c r="E11" s="398" t="s">
        <v>223</v>
      </c>
      <c r="F11" s="399" t="s">
        <v>234</v>
      </c>
      <c r="G11" s="400" t="s">
        <v>235</v>
      </c>
      <c r="H11" s="405">
        <v>0.2</v>
      </c>
    </row>
    <row r="12" spans="1:9" ht="15.75">
      <c r="A12" s="374"/>
      <c r="B12" s="88"/>
      <c r="C12" s="88"/>
      <c r="D12" s="88"/>
      <c r="E12" s="88"/>
      <c r="F12" s="88"/>
      <c r="G12" s="88"/>
      <c r="H12" s="88"/>
    </row>
    <row r="13" spans="1:9" ht="15.75">
      <c r="A13" s="373"/>
      <c r="B13" s="88"/>
      <c r="C13" s="88"/>
      <c r="D13" s="88"/>
      <c r="E13" s="88"/>
      <c r="F13" s="88"/>
      <c r="G13" s="88"/>
      <c r="H13" s="88"/>
    </row>
    <row r="14" spans="1:9" ht="15.75" customHeight="1">
      <c r="A14" s="373"/>
      <c r="B14" s="88"/>
      <c r="C14" s="369"/>
      <c r="D14" s="369"/>
      <c r="E14" s="369"/>
      <c r="F14" s="368"/>
      <c r="G14" s="368"/>
      <c r="H14" s="88"/>
    </row>
    <row r="15" spans="1:9" ht="15" customHeight="1">
      <c r="A15" s="373"/>
      <c r="B15" s="88"/>
      <c r="C15" s="88"/>
      <c r="D15" s="88"/>
      <c r="E15" s="88"/>
      <c r="F15" s="88"/>
      <c r="G15" s="88"/>
      <c r="H15" s="88"/>
    </row>
    <row r="16" spans="1:9" ht="15.75" customHeight="1">
      <c r="A16" s="373"/>
      <c r="B16" s="88"/>
      <c r="C16" s="88"/>
      <c r="D16" s="88"/>
      <c r="E16" s="88"/>
      <c r="F16" s="88"/>
      <c r="G16" s="88"/>
      <c r="H16" s="88"/>
    </row>
    <row r="17" spans="1:8">
      <c r="A17" s="106"/>
      <c r="B17" s="368"/>
      <c r="C17" s="369"/>
      <c r="D17" s="369"/>
      <c r="E17" s="369"/>
      <c r="F17" s="368"/>
      <c r="G17" s="368"/>
      <c r="H17" s="88"/>
    </row>
    <row r="18" spans="1:8">
      <c r="A18" s="106"/>
      <c r="B18" s="368"/>
      <c r="C18" s="369"/>
      <c r="D18" s="369"/>
      <c r="E18" s="369"/>
      <c r="F18" s="368"/>
      <c r="G18" s="368"/>
      <c r="H18" s="88"/>
    </row>
    <row r="19" spans="1:8" ht="15.75" customHeight="1">
      <c r="A19" s="106"/>
      <c r="B19" s="368"/>
      <c r="C19" s="369"/>
      <c r="D19" s="369"/>
      <c r="E19" s="369"/>
      <c r="F19" s="368"/>
      <c r="G19" s="368"/>
      <c r="H19" s="88"/>
    </row>
    <row r="20" spans="1:8">
      <c r="A20" s="560"/>
      <c r="B20" s="368"/>
      <c r="C20" s="369"/>
      <c r="D20" s="369"/>
      <c r="E20" s="369"/>
      <c r="F20" s="368"/>
      <c r="G20" s="368"/>
      <c r="H20" s="88"/>
    </row>
    <row r="21" spans="1:8">
      <c r="A21" s="561"/>
      <c r="B21" s="368"/>
      <c r="C21" s="369"/>
      <c r="D21" s="369"/>
      <c r="E21" s="369"/>
      <c r="F21" s="368"/>
      <c r="G21" s="368"/>
      <c r="H21" s="88"/>
    </row>
    <row r="22" spans="1:8">
      <c r="A22" s="561"/>
      <c r="B22" s="368"/>
      <c r="C22" s="369"/>
      <c r="D22" s="369"/>
      <c r="E22" s="369"/>
      <c r="F22" s="368"/>
      <c r="G22" s="368"/>
      <c r="H22" s="88"/>
    </row>
    <row r="23" spans="1:8">
      <c r="A23" s="561"/>
      <c r="B23" s="368"/>
      <c r="C23" s="369"/>
      <c r="D23" s="369"/>
      <c r="E23" s="369"/>
      <c r="F23" s="368"/>
      <c r="G23" s="368"/>
      <c r="H23" s="88"/>
    </row>
    <row r="24" spans="1:8" ht="15.75" customHeight="1">
      <c r="A24" s="561"/>
      <c r="B24" s="368"/>
      <c r="C24" s="369"/>
      <c r="D24" s="369"/>
      <c r="E24" s="369"/>
      <c r="F24" s="368"/>
      <c r="G24" s="368"/>
      <c r="H24" s="88"/>
    </row>
    <row r="25" spans="1:8">
      <c r="A25" s="560"/>
      <c r="B25" s="368"/>
      <c r="C25" s="369"/>
      <c r="D25" s="369"/>
      <c r="E25" s="369"/>
      <c r="F25" s="368"/>
      <c r="G25" s="368"/>
      <c r="H25" s="88"/>
    </row>
    <row r="26" spans="1:8">
      <c r="A26" s="561"/>
      <c r="B26" s="368"/>
      <c r="C26" s="369"/>
      <c r="D26" s="369"/>
      <c r="E26" s="369"/>
      <c r="F26" s="368"/>
      <c r="G26" s="368"/>
      <c r="H26" s="88"/>
    </row>
    <row r="27" spans="1:8">
      <c r="A27" s="561"/>
      <c r="B27" s="368"/>
      <c r="C27" s="369"/>
      <c r="D27" s="369"/>
      <c r="E27" s="369"/>
      <c r="F27" s="368"/>
      <c r="G27" s="368"/>
      <c r="H27" s="88"/>
    </row>
    <row r="28" spans="1:8">
      <c r="A28" s="561"/>
      <c r="B28" s="368"/>
      <c r="C28" s="369"/>
      <c r="D28" s="369"/>
      <c r="E28" s="369"/>
      <c r="F28" s="368"/>
      <c r="G28" s="368"/>
      <c r="H28" s="88"/>
    </row>
    <row r="29" spans="1:8" ht="15.75" customHeight="1">
      <c r="A29" s="561"/>
      <c r="B29" s="368"/>
      <c r="C29" s="369"/>
      <c r="D29" s="369"/>
      <c r="E29" s="369"/>
      <c r="F29" s="368"/>
      <c r="G29" s="368"/>
      <c r="H29" s="88"/>
    </row>
    <row r="30" spans="1:8">
      <c r="A30" s="560"/>
      <c r="B30" s="368"/>
      <c r="C30" s="369"/>
      <c r="D30" s="369"/>
      <c r="E30" s="369"/>
      <c r="F30" s="368"/>
      <c r="G30" s="368"/>
      <c r="H30" s="88"/>
    </row>
    <row r="31" spans="1:8">
      <c r="A31" s="561"/>
      <c r="B31" s="368"/>
      <c r="C31" s="369"/>
      <c r="D31" s="369"/>
      <c r="E31" s="369"/>
      <c r="F31" s="368"/>
      <c r="G31" s="368"/>
      <c r="H31" s="88"/>
    </row>
    <row r="32" spans="1:8">
      <c r="A32" s="561"/>
      <c r="B32" s="368"/>
      <c r="C32" s="369"/>
      <c r="D32" s="369"/>
      <c r="E32" s="369"/>
      <c r="F32" s="368"/>
      <c r="G32" s="368"/>
      <c r="H32" s="88"/>
    </row>
    <row r="33" spans="1:8">
      <c r="A33" s="561"/>
      <c r="B33" s="368"/>
      <c r="C33" s="369"/>
      <c r="D33" s="369"/>
      <c r="E33" s="369"/>
      <c r="F33" s="368"/>
      <c r="G33" s="368"/>
      <c r="H33" s="88"/>
    </row>
    <row r="34" spans="1:8">
      <c r="A34" s="561"/>
      <c r="B34" s="368"/>
      <c r="C34" s="369"/>
      <c r="D34" s="369"/>
      <c r="E34" s="369"/>
      <c r="F34" s="368"/>
      <c r="G34" s="368"/>
      <c r="H34" s="88"/>
    </row>
    <row r="35" spans="1:8">
      <c r="A35" s="561"/>
      <c r="B35" s="368"/>
      <c r="C35" s="369"/>
      <c r="D35" s="369"/>
      <c r="E35" s="369"/>
      <c r="F35" s="368"/>
      <c r="G35" s="368"/>
      <c r="H35" s="88"/>
    </row>
    <row r="36" spans="1:8">
      <c r="A36" s="561"/>
      <c r="B36" s="368"/>
      <c r="C36" s="369"/>
      <c r="D36" s="369"/>
      <c r="E36" s="369"/>
      <c r="F36" s="368"/>
      <c r="G36" s="368"/>
      <c r="H36" s="88"/>
    </row>
    <row r="37" spans="1:8" ht="15.75" customHeight="1">
      <c r="A37" s="561"/>
      <c r="B37" s="368"/>
      <c r="C37" s="369"/>
      <c r="D37" s="369"/>
      <c r="E37" s="369"/>
      <c r="F37" s="368"/>
      <c r="G37" s="368"/>
      <c r="H37" s="88"/>
    </row>
    <row r="38" spans="1:8">
      <c r="A38" s="560"/>
      <c r="B38" s="368"/>
      <c r="C38" s="369"/>
      <c r="D38" s="369"/>
      <c r="E38" s="369"/>
      <c r="F38" s="368"/>
      <c r="G38" s="368"/>
      <c r="H38" s="88"/>
    </row>
    <row r="39" spans="1:8">
      <c r="A39" s="561"/>
      <c r="B39" s="368"/>
      <c r="C39" s="369"/>
      <c r="D39" s="369"/>
      <c r="E39" s="369"/>
      <c r="F39" s="368"/>
      <c r="G39" s="368"/>
      <c r="H39" s="88"/>
    </row>
    <row r="40" spans="1:8">
      <c r="A40" s="561"/>
      <c r="B40" s="368"/>
      <c r="C40" s="369"/>
      <c r="D40" s="369"/>
      <c r="E40" s="369"/>
      <c r="F40" s="368"/>
      <c r="G40" s="368"/>
      <c r="H40" s="88"/>
    </row>
    <row r="41" spans="1:8">
      <c r="A41" s="561"/>
      <c r="B41" s="368"/>
      <c r="C41" s="369"/>
      <c r="D41" s="369"/>
      <c r="E41" s="369"/>
      <c r="F41" s="368"/>
      <c r="G41" s="368"/>
      <c r="H41" s="88"/>
    </row>
    <row r="42" spans="1:8" ht="15.75" customHeight="1">
      <c r="A42" s="561"/>
      <c r="B42" s="368"/>
      <c r="C42" s="369"/>
      <c r="D42" s="369"/>
      <c r="E42" s="369"/>
      <c r="F42" s="368"/>
      <c r="G42" s="368"/>
      <c r="H42" s="88"/>
    </row>
    <row r="43" spans="1:8">
      <c r="A43" s="560"/>
      <c r="B43" s="368"/>
      <c r="C43" s="369"/>
      <c r="D43" s="369"/>
      <c r="E43" s="369"/>
      <c r="F43" s="370"/>
      <c r="G43" s="370"/>
      <c r="H43" s="88"/>
    </row>
    <row r="44" spans="1:8">
      <c r="A44" s="561"/>
      <c r="B44" s="368"/>
      <c r="C44" s="369"/>
      <c r="D44" s="369"/>
      <c r="E44" s="369"/>
      <c r="F44" s="370"/>
      <c r="G44" s="370"/>
      <c r="H44" s="88"/>
    </row>
    <row r="45" spans="1:8">
      <c r="A45" s="561"/>
      <c r="B45" s="368"/>
      <c r="C45" s="369"/>
      <c r="D45" s="369"/>
      <c r="E45" s="369"/>
      <c r="F45" s="370"/>
      <c r="G45" s="370"/>
      <c r="H45" s="88"/>
    </row>
    <row r="46" spans="1:8">
      <c r="A46" s="561"/>
      <c r="B46" s="368"/>
      <c r="C46" s="369"/>
      <c r="D46" s="369"/>
      <c r="E46" s="369"/>
      <c r="F46" s="370"/>
      <c r="G46" s="370"/>
      <c r="H46" s="88"/>
    </row>
    <row r="47" spans="1:8" ht="15.75" customHeight="1">
      <c r="A47" s="561"/>
      <c r="B47" s="368"/>
      <c r="C47" s="369"/>
      <c r="D47" s="369"/>
      <c r="E47" s="369"/>
      <c r="F47" s="370"/>
      <c r="G47" s="370"/>
      <c r="H47" s="88"/>
    </row>
    <row r="48" spans="1:8">
      <c r="A48" s="562"/>
      <c r="B48" s="368"/>
      <c r="C48" s="371"/>
      <c r="D48" s="371"/>
      <c r="E48" s="371"/>
      <c r="F48" s="372"/>
      <c r="G48" s="372"/>
      <c r="H48" s="88"/>
    </row>
    <row r="49" spans="1:8">
      <c r="A49" s="561"/>
      <c r="B49" s="368"/>
      <c r="C49" s="371"/>
      <c r="D49" s="371"/>
      <c r="E49" s="371"/>
      <c r="F49" s="372"/>
      <c r="G49" s="372"/>
      <c r="H49" s="88"/>
    </row>
    <row r="50" spans="1:8">
      <c r="A50" s="561"/>
      <c r="B50" s="368"/>
      <c r="C50" s="371"/>
      <c r="D50" s="371"/>
      <c r="E50" s="371"/>
      <c r="F50" s="372"/>
      <c r="G50" s="372"/>
      <c r="H50" s="88"/>
    </row>
    <row r="51" spans="1:8" ht="15.75" customHeight="1">
      <c r="A51" s="561"/>
      <c r="B51" s="368"/>
      <c r="C51" s="371"/>
      <c r="D51" s="371"/>
      <c r="E51" s="371"/>
      <c r="F51" s="372"/>
      <c r="G51" s="372"/>
      <c r="H51" s="88"/>
    </row>
    <row r="52" spans="1:8">
      <c r="A52" s="560"/>
      <c r="B52" s="368"/>
      <c r="C52" s="369"/>
      <c r="D52" s="369"/>
      <c r="E52" s="369"/>
      <c r="F52" s="368"/>
      <c r="G52" s="368"/>
      <c r="H52" s="88"/>
    </row>
    <row r="53" spans="1:8">
      <c r="A53" s="561"/>
      <c r="B53" s="368"/>
      <c r="C53" s="369"/>
      <c r="D53" s="369"/>
      <c r="E53" s="369"/>
      <c r="F53" s="368"/>
      <c r="G53" s="368"/>
      <c r="H53" s="88"/>
    </row>
    <row r="54" spans="1:8">
      <c r="A54" s="561"/>
      <c r="B54" s="368"/>
      <c r="C54" s="369"/>
      <c r="D54" s="369"/>
      <c r="E54" s="369"/>
      <c r="F54" s="368"/>
      <c r="G54" s="368"/>
      <c r="H54" s="88"/>
    </row>
    <row r="55" spans="1:8">
      <c r="A55" s="561"/>
      <c r="B55" s="368"/>
      <c r="C55" s="369"/>
      <c r="D55" s="369"/>
      <c r="E55" s="369"/>
      <c r="F55" s="368"/>
      <c r="G55" s="368"/>
      <c r="H55" s="88"/>
    </row>
    <row r="56" spans="1:8">
      <c r="A56" s="561"/>
      <c r="B56" s="368"/>
      <c r="C56" s="369"/>
      <c r="D56" s="369"/>
      <c r="E56" s="369"/>
      <c r="F56" s="368"/>
      <c r="G56" s="368"/>
      <c r="H56" s="88"/>
    </row>
    <row r="57" spans="1:8" ht="15.75" customHeight="1">
      <c r="A57" s="561"/>
      <c r="B57" s="368"/>
      <c r="C57" s="369"/>
      <c r="D57" s="369"/>
      <c r="E57" s="369"/>
      <c r="F57" s="368"/>
      <c r="G57" s="368"/>
      <c r="H57" s="88"/>
    </row>
    <row r="58" spans="1:8">
      <c r="A58" s="1"/>
      <c r="B58" s="1"/>
      <c r="C58" s="1"/>
      <c r="D58" s="1"/>
      <c r="E58" s="1"/>
      <c r="F58" s="1"/>
      <c r="G58" s="1"/>
    </row>
    <row r="59" spans="1:8">
      <c r="A59" s="1"/>
      <c r="B59" s="1"/>
      <c r="C59" s="1"/>
      <c r="D59" s="1"/>
      <c r="E59" s="1"/>
      <c r="F59" s="1"/>
      <c r="G59" s="1"/>
    </row>
    <row r="60" spans="1:8">
      <c r="A60" s="1"/>
      <c r="B60" s="1"/>
      <c r="C60" s="1"/>
      <c r="D60" s="1"/>
      <c r="E60" s="1"/>
      <c r="F60" s="1"/>
      <c r="G60" s="1"/>
    </row>
    <row r="61" spans="1:8">
      <c r="A61" s="1"/>
      <c r="B61" s="1"/>
      <c r="C61" s="1"/>
      <c r="D61" s="1"/>
      <c r="E61" s="1"/>
      <c r="F61" s="1"/>
      <c r="G61" s="1"/>
    </row>
    <row r="62" spans="1:8">
      <c r="A62" s="1"/>
      <c r="B62" s="1"/>
      <c r="C62" s="1"/>
      <c r="D62" s="1"/>
      <c r="E62" s="1"/>
      <c r="F62" s="1"/>
      <c r="G62" s="1"/>
    </row>
    <row r="63" spans="1:8">
      <c r="A63" s="1"/>
      <c r="B63" s="1"/>
      <c r="C63" s="1"/>
      <c r="D63" s="1"/>
      <c r="E63" s="1"/>
      <c r="F63" s="1"/>
      <c r="G63" s="1"/>
    </row>
    <row r="64" spans="1:8">
      <c r="A64" s="1"/>
      <c r="B64" s="1"/>
      <c r="C64" s="1"/>
      <c r="D64" s="1"/>
      <c r="E64" s="1"/>
      <c r="F64" s="1"/>
      <c r="G64" s="1"/>
    </row>
    <row r="65" spans="1:7">
      <c r="A65" s="1"/>
      <c r="B65" s="1"/>
      <c r="C65" s="1"/>
      <c r="D65" s="1"/>
      <c r="E65" s="1"/>
      <c r="F65" s="1"/>
      <c r="G65" s="1"/>
    </row>
    <row r="66" spans="1:7">
      <c r="A66" s="1"/>
      <c r="B66" s="1"/>
      <c r="C66" s="1"/>
      <c r="D66" s="1"/>
      <c r="E66" s="1"/>
      <c r="F66" s="1"/>
      <c r="G66" s="1"/>
    </row>
    <row r="67" spans="1:7">
      <c r="A67" s="1"/>
      <c r="B67" s="1"/>
      <c r="C67" s="1"/>
      <c r="D67" s="1"/>
      <c r="E67" s="1"/>
      <c r="F67" s="1"/>
      <c r="G67" s="1"/>
    </row>
    <row r="68" spans="1:7">
      <c r="A68" s="1"/>
      <c r="B68" s="1"/>
      <c r="C68" s="1"/>
      <c r="D68" s="1"/>
      <c r="E68" s="1"/>
      <c r="F68" s="1"/>
      <c r="G68" s="1"/>
    </row>
    <row r="69" spans="1:7">
      <c r="A69" s="1"/>
      <c r="B69" s="1"/>
      <c r="C69" s="1"/>
      <c r="D69" s="1"/>
      <c r="E69" s="1"/>
      <c r="F69" s="1"/>
      <c r="G69" s="1"/>
    </row>
    <row r="70" spans="1:7">
      <c r="A70" s="1"/>
      <c r="B70" s="1"/>
      <c r="C70" s="1"/>
      <c r="D70" s="1"/>
      <c r="E70" s="1"/>
      <c r="F70" s="1"/>
      <c r="G70" s="1"/>
    </row>
    <row r="71" spans="1:7">
      <c r="A71" s="1"/>
      <c r="B71" s="1"/>
      <c r="C71" s="1"/>
      <c r="D71" s="1"/>
      <c r="E71" s="1"/>
      <c r="F71" s="1"/>
      <c r="G71" s="1"/>
    </row>
    <row r="72" spans="1:7">
      <c r="A72" s="1"/>
      <c r="B72" s="1"/>
      <c r="C72" s="1"/>
      <c r="D72" s="1"/>
      <c r="E72" s="1"/>
      <c r="F72" s="1"/>
      <c r="G72" s="1"/>
    </row>
    <row r="73" spans="1:7">
      <c r="A73" s="1"/>
      <c r="B73" s="1"/>
      <c r="C73" s="1"/>
      <c r="D73" s="1"/>
      <c r="E73" s="1"/>
      <c r="F73" s="1"/>
      <c r="G73" s="1"/>
    </row>
    <row r="74" spans="1:7">
      <c r="A74" s="1"/>
      <c r="B74" s="1"/>
      <c r="C74" s="1"/>
      <c r="D74" s="1"/>
      <c r="E74" s="1"/>
      <c r="F74" s="1"/>
      <c r="G74" s="1"/>
    </row>
    <row r="75" spans="1:7">
      <c r="A75" s="1"/>
      <c r="B75" s="1"/>
      <c r="C75" s="1"/>
      <c r="D75" s="1"/>
      <c r="E75" s="1"/>
      <c r="F75" s="1"/>
      <c r="G75" s="1"/>
    </row>
    <row r="76" spans="1:7">
      <c r="A76" s="1"/>
      <c r="B76" s="1"/>
      <c r="C76" s="1"/>
      <c r="D76" s="1"/>
      <c r="E76" s="1"/>
      <c r="F76" s="1"/>
      <c r="G76" s="1"/>
    </row>
    <row r="77" spans="1:7">
      <c r="A77" s="1"/>
      <c r="B77" s="1"/>
      <c r="C77" s="1"/>
      <c r="D77" s="1"/>
      <c r="E77" s="1"/>
      <c r="F77" s="1"/>
      <c r="G77" s="1"/>
    </row>
    <row r="78" spans="1:7">
      <c r="A78" s="1"/>
      <c r="B78" s="1"/>
      <c r="C78" s="1"/>
      <c r="D78" s="1"/>
      <c r="E78" s="1"/>
      <c r="F78" s="1"/>
      <c r="G78" s="1"/>
    </row>
    <row r="79" spans="1:7">
      <c r="A79" s="1"/>
      <c r="B79" s="1"/>
      <c r="C79" s="1"/>
      <c r="D79" s="1"/>
      <c r="E79" s="1"/>
      <c r="F79" s="1"/>
      <c r="G79" s="1"/>
    </row>
    <row r="80" spans="1:7">
      <c r="A80" s="1"/>
      <c r="B80" s="1"/>
      <c r="C80" s="1"/>
      <c r="D80" s="1"/>
      <c r="E80" s="1"/>
      <c r="F80" s="1"/>
      <c r="G80" s="1"/>
    </row>
    <row r="81" spans="1:7">
      <c r="A81" s="1"/>
      <c r="B81" s="1"/>
      <c r="C81" s="1"/>
      <c r="D81" s="1"/>
      <c r="E81" s="1"/>
      <c r="F81" s="1"/>
      <c r="G81" s="1"/>
    </row>
    <row r="82" spans="1:7">
      <c r="A82" s="1"/>
      <c r="B82" s="1"/>
      <c r="C82" s="1"/>
      <c r="D82" s="1"/>
      <c r="E82" s="1"/>
      <c r="F82" s="1"/>
      <c r="G82" s="1"/>
    </row>
    <row r="83" spans="1:7">
      <c r="A83" s="1"/>
      <c r="B83" s="1"/>
      <c r="C83" s="1"/>
      <c r="D83" s="1"/>
      <c r="E83" s="1"/>
      <c r="F83" s="1"/>
      <c r="G83" s="1"/>
    </row>
    <row r="84" spans="1:7">
      <c r="A84" s="1"/>
      <c r="B84" s="1"/>
      <c r="C84" s="1"/>
      <c r="D84" s="1"/>
      <c r="E84" s="1"/>
      <c r="F84" s="1"/>
      <c r="G84" s="1"/>
    </row>
    <row r="85" spans="1:7">
      <c r="A85" s="1"/>
      <c r="B85" s="1"/>
      <c r="C85" s="1"/>
      <c r="D85" s="1"/>
      <c r="E85" s="1"/>
      <c r="F85" s="1"/>
      <c r="G85" s="1"/>
    </row>
    <row r="86" spans="1:7">
      <c r="A86" s="1"/>
      <c r="B86" s="1"/>
      <c r="C86" s="1"/>
      <c r="D86" s="1"/>
      <c r="E86" s="1"/>
      <c r="F86" s="1"/>
      <c r="G86" s="1"/>
    </row>
    <row r="87" spans="1:7">
      <c r="A87" s="1"/>
      <c r="B87" s="1"/>
      <c r="C87" s="1"/>
      <c r="D87" s="1"/>
      <c r="E87" s="1"/>
      <c r="F87" s="1"/>
      <c r="G87" s="1"/>
    </row>
    <row r="88" spans="1:7">
      <c r="A88" s="1"/>
      <c r="B88" s="1"/>
      <c r="C88" s="1"/>
      <c r="D88" s="1"/>
      <c r="E88" s="1"/>
      <c r="F88" s="1"/>
      <c r="G88" s="1"/>
    </row>
    <row r="89" spans="1:7">
      <c r="A89" s="1"/>
      <c r="B89" s="1"/>
      <c r="C89" s="1"/>
      <c r="D89" s="1"/>
      <c r="E89" s="1"/>
      <c r="F89" s="1"/>
      <c r="G89" s="1"/>
    </row>
    <row r="90" spans="1:7">
      <c r="A90" s="1"/>
      <c r="B90" s="1"/>
      <c r="C90" s="1"/>
      <c r="D90" s="1"/>
      <c r="E90" s="1"/>
      <c r="F90" s="1"/>
      <c r="G90" s="1"/>
    </row>
    <row r="91" spans="1:7">
      <c r="A91" s="1"/>
      <c r="B91" s="1"/>
      <c r="C91" s="1"/>
      <c r="D91" s="1"/>
      <c r="E91" s="1"/>
      <c r="F91" s="1"/>
      <c r="G91" s="1"/>
    </row>
    <row r="92" spans="1:7">
      <c r="A92" s="1"/>
      <c r="B92" s="1"/>
      <c r="C92" s="1"/>
      <c r="D92" s="1"/>
      <c r="E92" s="1"/>
      <c r="F92" s="1"/>
      <c r="G92" s="1"/>
    </row>
    <row r="93" spans="1:7">
      <c r="A93" s="1"/>
      <c r="B93" s="1"/>
      <c r="C93" s="1"/>
      <c r="D93" s="1"/>
      <c r="E93" s="1"/>
      <c r="F93" s="1"/>
      <c r="G93" s="1"/>
    </row>
    <row r="94" spans="1:7">
      <c r="A94" s="1"/>
      <c r="B94" s="1"/>
      <c r="C94" s="1"/>
      <c r="D94" s="1"/>
      <c r="E94" s="1"/>
      <c r="F94" s="1"/>
      <c r="G94" s="1"/>
    </row>
    <row r="95" spans="1:7">
      <c r="A95" s="1"/>
      <c r="B95" s="1"/>
      <c r="C95" s="1"/>
      <c r="D95" s="1"/>
      <c r="E95" s="1"/>
      <c r="F95" s="1"/>
      <c r="G95" s="1"/>
    </row>
    <row r="96" spans="1:7">
      <c r="A96" s="1"/>
      <c r="B96" s="1"/>
      <c r="C96" s="1"/>
      <c r="D96" s="1"/>
      <c r="E96" s="1"/>
      <c r="F96" s="1"/>
      <c r="G96" s="1"/>
    </row>
    <row r="97" spans="1:7">
      <c r="A97" s="1"/>
      <c r="B97" s="1"/>
      <c r="C97" s="1"/>
      <c r="D97" s="1"/>
      <c r="E97" s="1"/>
      <c r="F97" s="1"/>
      <c r="G97" s="1"/>
    </row>
    <row r="98" spans="1:7">
      <c r="A98" s="1"/>
      <c r="B98" s="1"/>
      <c r="C98" s="1"/>
      <c r="D98" s="1"/>
      <c r="E98" s="1"/>
      <c r="F98" s="1"/>
      <c r="G98" s="1"/>
    </row>
    <row r="99" spans="1:7">
      <c r="A99" s="1"/>
      <c r="B99" s="1"/>
      <c r="C99" s="1"/>
      <c r="D99" s="1"/>
      <c r="E99" s="1"/>
      <c r="F99" s="1"/>
      <c r="G99" s="1"/>
    </row>
    <row r="100" spans="1:7">
      <c r="A100" s="1"/>
      <c r="B100" s="1"/>
      <c r="C100" s="1"/>
      <c r="D100" s="1"/>
      <c r="E100" s="1"/>
      <c r="F100" s="1"/>
      <c r="G100" s="1"/>
    </row>
    <row r="101" spans="1:7">
      <c r="A101" s="1"/>
      <c r="B101" s="1"/>
      <c r="C101" s="1"/>
      <c r="D101" s="1"/>
      <c r="E101" s="1"/>
      <c r="F101" s="1"/>
      <c r="G101" s="1"/>
    </row>
    <row r="102" spans="1:7">
      <c r="A102" s="1"/>
      <c r="B102" s="1"/>
      <c r="C102" s="1"/>
      <c r="D102" s="1"/>
      <c r="E102" s="1"/>
      <c r="F102" s="1"/>
      <c r="G102" s="1"/>
    </row>
    <row r="103" spans="1:7">
      <c r="A103" s="1"/>
      <c r="B103" s="1"/>
      <c r="C103" s="1"/>
      <c r="D103" s="1"/>
      <c r="E103" s="1"/>
      <c r="F103" s="1"/>
      <c r="G103" s="1"/>
    </row>
    <row r="104" spans="1:7">
      <c r="A104" s="1"/>
      <c r="B104" s="1"/>
      <c r="C104" s="1"/>
      <c r="D104" s="1"/>
      <c r="E104" s="1"/>
      <c r="F104" s="1"/>
      <c r="G104" s="1"/>
    </row>
    <row r="105" spans="1:7">
      <c r="A105" s="1"/>
      <c r="B105" s="1"/>
      <c r="C105" s="1"/>
      <c r="D105" s="1"/>
      <c r="E105" s="1"/>
      <c r="F105" s="1"/>
      <c r="G105" s="1"/>
    </row>
    <row r="106" spans="1:7">
      <c r="A106" s="1"/>
      <c r="B106" s="1"/>
      <c r="C106" s="1"/>
      <c r="D106" s="1"/>
      <c r="E106" s="1"/>
      <c r="F106" s="1"/>
      <c r="G106" s="1"/>
    </row>
    <row r="107" spans="1:7">
      <c r="A107" s="1"/>
      <c r="B107" s="1"/>
      <c r="C107" s="1"/>
      <c r="D107" s="1"/>
      <c r="E107" s="1"/>
      <c r="F107" s="1"/>
      <c r="G107" s="1"/>
    </row>
    <row r="108" spans="1:7">
      <c r="A108" s="1"/>
      <c r="B108" s="1"/>
      <c r="C108" s="1"/>
      <c r="D108" s="1"/>
      <c r="E108" s="1"/>
      <c r="F108" s="1"/>
      <c r="G108" s="1"/>
    </row>
    <row r="109" spans="1:7">
      <c r="A109" s="1"/>
      <c r="B109" s="1"/>
      <c r="C109" s="1"/>
      <c r="D109" s="1"/>
      <c r="E109" s="1"/>
      <c r="F109" s="1"/>
      <c r="G109" s="1"/>
    </row>
    <row r="110" spans="1:7">
      <c r="A110" s="1"/>
      <c r="B110" s="1"/>
      <c r="C110" s="1"/>
      <c r="D110" s="1"/>
      <c r="E110" s="1"/>
      <c r="F110" s="1"/>
      <c r="G110" s="1"/>
    </row>
    <row r="111" spans="1:7">
      <c r="A111" s="1"/>
      <c r="B111" s="1"/>
      <c r="C111" s="1"/>
      <c r="D111" s="1"/>
      <c r="E111" s="1"/>
      <c r="F111" s="1"/>
      <c r="G111" s="1"/>
    </row>
    <row r="112" spans="1:7">
      <c r="A112" s="1"/>
      <c r="B112" s="1"/>
      <c r="C112" s="1"/>
      <c r="D112" s="1"/>
      <c r="E112" s="1"/>
      <c r="F112" s="1"/>
      <c r="G112" s="1"/>
    </row>
    <row r="113" spans="1:7">
      <c r="A113" s="1"/>
      <c r="B113" s="1"/>
      <c r="C113" s="1"/>
      <c r="D113" s="1"/>
      <c r="E113" s="1"/>
      <c r="F113" s="1"/>
      <c r="G113" s="1"/>
    </row>
    <row r="114" spans="1:7">
      <c r="A114" s="1"/>
      <c r="B114" s="1"/>
      <c r="C114" s="1"/>
      <c r="D114" s="1"/>
      <c r="E114" s="1"/>
      <c r="F114" s="1"/>
      <c r="G114" s="1"/>
    </row>
    <row r="115" spans="1:7">
      <c r="A115" s="1"/>
      <c r="B115" s="1"/>
      <c r="C115" s="1"/>
      <c r="D115" s="1"/>
      <c r="E115" s="1"/>
      <c r="F115" s="1"/>
      <c r="G115" s="1"/>
    </row>
    <row r="116" spans="1:7">
      <c r="A116" s="1"/>
      <c r="B116" s="1"/>
      <c r="C116" s="1"/>
      <c r="D116" s="1"/>
      <c r="E116" s="1"/>
      <c r="F116" s="1"/>
      <c r="G116" s="1"/>
    </row>
    <row r="117" spans="1:7">
      <c r="A117" s="1"/>
      <c r="B117" s="1"/>
      <c r="C117" s="1"/>
      <c r="D117" s="1"/>
      <c r="E117" s="1"/>
      <c r="F117" s="1"/>
      <c r="G117" s="1"/>
    </row>
    <row r="118" spans="1:7">
      <c r="A118" s="1"/>
      <c r="B118" s="1"/>
      <c r="C118" s="1"/>
      <c r="D118" s="1"/>
      <c r="E118" s="1"/>
      <c r="F118" s="1"/>
      <c r="G118" s="1"/>
    </row>
    <row r="119" spans="1:7">
      <c r="A119" s="1"/>
      <c r="B119" s="1"/>
      <c r="C119" s="1"/>
      <c r="D119" s="1"/>
      <c r="E119" s="1"/>
      <c r="F119" s="1"/>
      <c r="G119" s="1"/>
    </row>
    <row r="120" spans="1:7">
      <c r="A120" s="1"/>
      <c r="B120" s="1"/>
      <c r="C120" s="1"/>
      <c r="D120" s="1"/>
      <c r="E120" s="1"/>
      <c r="F120" s="1"/>
      <c r="G120" s="1"/>
    </row>
    <row r="121" spans="1:7">
      <c r="A121" s="1"/>
      <c r="B121" s="1"/>
      <c r="C121" s="1"/>
      <c r="D121" s="1"/>
      <c r="E121" s="1"/>
      <c r="F121" s="1"/>
      <c r="G121" s="1"/>
    </row>
    <row r="122" spans="1:7">
      <c r="A122" s="1"/>
      <c r="B122" s="1"/>
      <c r="C122" s="1"/>
      <c r="D122" s="1"/>
      <c r="E122" s="1"/>
      <c r="F122" s="1"/>
      <c r="G122" s="1"/>
    </row>
    <row r="123" spans="1:7">
      <c r="A123" s="1"/>
      <c r="B123" s="1"/>
      <c r="C123" s="1"/>
      <c r="D123" s="1"/>
      <c r="E123" s="1"/>
      <c r="F123" s="1"/>
      <c r="G123" s="1"/>
    </row>
    <row r="124" spans="1:7">
      <c r="A124" s="1"/>
      <c r="B124" s="1"/>
      <c r="C124" s="1"/>
      <c r="D124" s="1"/>
      <c r="E124" s="1"/>
      <c r="F124" s="1"/>
      <c r="G124" s="1"/>
    </row>
    <row r="125" spans="1:7">
      <c r="A125" s="1"/>
      <c r="B125" s="1"/>
      <c r="C125" s="1"/>
      <c r="D125" s="1"/>
      <c r="E125" s="1"/>
      <c r="F125" s="1"/>
      <c r="G125" s="1"/>
    </row>
    <row r="126" spans="1:7">
      <c r="A126" s="1"/>
      <c r="B126" s="1"/>
      <c r="C126" s="1"/>
      <c r="D126" s="1"/>
      <c r="E126" s="1"/>
      <c r="F126" s="1"/>
      <c r="G126" s="1"/>
    </row>
    <row r="127" spans="1:7">
      <c r="A127" s="1"/>
      <c r="B127" s="1"/>
      <c r="C127" s="1"/>
      <c r="D127" s="1"/>
      <c r="E127" s="1"/>
      <c r="F127" s="1"/>
      <c r="G127" s="1"/>
    </row>
    <row r="128" spans="1:7">
      <c r="A128" s="1"/>
      <c r="B128" s="1"/>
      <c r="C128" s="1"/>
      <c r="D128" s="1"/>
      <c r="E128" s="1"/>
      <c r="F128" s="1"/>
      <c r="G128" s="1"/>
    </row>
    <row r="129" spans="1:7">
      <c r="A129" s="1"/>
      <c r="B129" s="1"/>
      <c r="C129" s="1"/>
      <c r="D129" s="1"/>
      <c r="E129" s="1"/>
      <c r="F129" s="1"/>
      <c r="G129" s="1"/>
    </row>
    <row r="130" spans="1:7">
      <c r="A130" s="1"/>
      <c r="B130" s="1"/>
      <c r="C130" s="1"/>
      <c r="D130" s="1"/>
      <c r="E130" s="1"/>
      <c r="F130" s="1"/>
      <c r="G130" s="1"/>
    </row>
    <row r="131" spans="1:7">
      <c r="A131" s="1"/>
      <c r="B131" s="1"/>
      <c r="C131" s="1"/>
      <c r="D131" s="1"/>
      <c r="E131" s="1"/>
      <c r="F131" s="1"/>
      <c r="G131" s="1"/>
    </row>
    <row r="132" spans="1:7">
      <c r="A132" s="1"/>
      <c r="B132" s="1"/>
      <c r="C132" s="1"/>
      <c r="D132" s="1"/>
      <c r="E132" s="1"/>
      <c r="F132" s="1"/>
      <c r="G132" s="1"/>
    </row>
    <row r="133" spans="1:7">
      <c r="A133" s="1"/>
      <c r="B133" s="1"/>
      <c r="C133" s="1"/>
      <c r="D133" s="1"/>
      <c r="E133" s="1"/>
      <c r="F133" s="1"/>
      <c r="G133" s="1"/>
    </row>
    <row r="134" spans="1:7">
      <c r="A134" s="1"/>
      <c r="B134" s="1"/>
      <c r="C134" s="1"/>
      <c r="D134" s="1"/>
      <c r="E134" s="1"/>
      <c r="F134" s="1"/>
      <c r="G134" s="1"/>
    </row>
    <row r="135" spans="1:7">
      <c r="A135" s="1"/>
      <c r="B135" s="1"/>
      <c r="C135" s="1"/>
      <c r="D135" s="1"/>
      <c r="E135" s="1"/>
      <c r="F135" s="1"/>
      <c r="G135" s="1"/>
    </row>
    <row r="136" spans="1:7">
      <c r="A136" s="1"/>
      <c r="B136" s="1"/>
      <c r="C136" s="1"/>
      <c r="D136" s="1"/>
      <c r="E136" s="1"/>
      <c r="F136" s="1"/>
      <c r="G136" s="1"/>
    </row>
    <row r="137" spans="1:7">
      <c r="A137" s="1"/>
      <c r="B137" s="1"/>
      <c r="C137" s="1"/>
      <c r="D137" s="1"/>
      <c r="E137" s="1"/>
      <c r="F137" s="1"/>
      <c r="G137" s="1"/>
    </row>
    <row r="138" spans="1:7">
      <c r="A138" s="1"/>
      <c r="B138" s="1"/>
      <c r="C138" s="1"/>
      <c r="D138" s="1"/>
      <c r="E138" s="1"/>
      <c r="F138" s="1"/>
      <c r="G138" s="1"/>
    </row>
    <row r="139" spans="1:7">
      <c r="A139" s="1"/>
      <c r="B139" s="1"/>
      <c r="C139" s="1"/>
      <c r="D139" s="1"/>
      <c r="E139" s="1"/>
      <c r="F139" s="1"/>
      <c r="G139" s="1"/>
    </row>
    <row r="140" spans="1:7">
      <c r="A140" s="1"/>
      <c r="B140" s="1"/>
      <c r="C140" s="1"/>
      <c r="D140" s="1"/>
      <c r="E140" s="1"/>
      <c r="F140" s="1"/>
      <c r="G140" s="1"/>
    </row>
    <row r="141" spans="1:7">
      <c r="A141" s="1"/>
      <c r="B141" s="1"/>
      <c r="C141" s="1"/>
      <c r="D141" s="1"/>
      <c r="E141" s="1"/>
      <c r="F141" s="1"/>
      <c r="G141" s="1"/>
    </row>
    <row r="142" spans="1:7">
      <c r="A142" s="1"/>
      <c r="B142" s="1"/>
      <c r="C142" s="1"/>
      <c r="D142" s="1"/>
      <c r="E142" s="1"/>
      <c r="F142" s="1"/>
      <c r="G142" s="1"/>
    </row>
    <row r="143" spans="1:7">
      <c r="A143" s="1"/>
      <c r="B143" s="1"/>
      <c r="C143" s="1"/>
      <c r="D143" s="1"/>
      <c r="E143" s="1"/>
      <c r="F143" s="1"/>
      <c r="G143" s="1"/>
    </row>
    <row r="144" spans="1:7">
      <c r="A144" s="1"/>
      <c r="B144" s="1"/>
      <c r="C144" s="1"/>
      <c r="D144" s="1"/>
      <c r="E144" s="1"/>
      <c r="F144" s="1"/>
      <c r="G144" s="1"/>
    </row>
    <row r="145" spans="1:7">
      <c r="A145" s="1"/>
      <c r="B145" s="1"/>
      <c r="C145" s="1"/>
      <c r="D145" s="1"/>
      <c r="E145" s="1"/>
      <c r="F145" s="1"/>
      <c r="G145" s="1"/>
    </row>
    <row r="146" spans="1:7">
      <c r="A146" s="1"/>
      <c r="B146" s="1"/>
      <c r="C146" s="1"/>
      <c r="D146" s="1"/>
      <c r="E146" s="1"/>
      <c r="F146" s="1"/>
      <c r="G146" s="1"/>
    </row>
    <row r="147" spans="1:7">
      <c r="A147" s="1"/>
      <c r="B147" s="1"/>
      <c r="C147" s="1"/>
      <c r="D147" s="1"/>
      <c r="E147" s="1"/>
      <c r="F147" s="1"/>
      <c r="G147" s="1"/>
    </row>
    <row r="148" spans="1:7">
      <c r="A148" s="1"/>
      <c r="B148" s="1"/>
      <c r="C148" s="1"/>
      <c r="D148" s="1"/>
      <c r="E148" s="1"/>
      <c r="F148" s="1"/>
      <c r="G148" s="1"/>
    </row>
    <row r="149" spans="1:7">
      <c r="A149" s="1"/>
      <c r="B149" s="1"/>
      <c r="C149" s="1"/>
      <c r="D149" s="1"/>
      <c r="E149" s="1"/>
      <c r="F149" s="1"/>
      <c r="G149" s="1"/>
    </row>
    <row r="150" spans="1:7">
      <c r="A150" s="1"/>
      <c r="B150" s="1"/>
      <c r="C150" s="1"/>
      <c r="D150" s="1"/>
      <c r="E150" s="1"/>
      <c r="F150" s="1"/>
      <c r="G150" s="1"/>
    </row>
    <row r="151" spans="1:7">
      <c r="A151" s="1"/>
      <c r="B151" s="1"/>
      <c r="C151" s="1"/>
      <c r="D151" s="1"/>
      <c r="E151" s="1"/>
      <c r="F151" s="1"/>
      <c r="G151" s="1"/>
    </row>
    <row r="152" spans="1:7">
      <c r="A152" s="1"/>
      <c r="B152" s="1"/>
      <c r="C152" s="1"/>
      <c r="D152" s="1"/>
      <c r="E152" s="1"/>
      <c r="F152" s="1"/>
      <c r="G152" s="1"/>
    </row>
    <row r="153" spans="1:7">
      <c r="A153" s="1"/>
      <c r="B153" s="1"/>
      <c r="C153" s="1"/>
      <c r="D153" s="1"/>
      <c r="E153" s="1"/>
      <c r="F153" s="1"/>
      <c r="G153" s="1"/>
    </row>
    <row r="154" spans="1:7">
      <c r="A154" s="1"/>
      <c r="B154" s="1"/>
      <c r="C154" s="1"/>
      <c r="D154" s="1"/>
      <c r="E154" s="1"/>
      <c r="F154" s="1"/>
      <c r="G154" s="1"/>
    </row>
    <row r="155" spans="1:7">
      <c r="A155" s="1"/>
      <c r="B155" s="1"/>
      <c r="C155" s="1"/>
      <c r="D155" s="1"/>
      <c r="E155" s="1"/>
      <c r="F155" s="1"/>
      <c r="G155" s="1"/>
    </row>
    <row r="156" spans="1:7">
      <c r="A156" s="1"/>
      <c r="B156" s="1"/>
      <c r="C156" s="1"/>
      <c r="D156" s="1"/>
      <c r="E156" s="1"/>
      <c r="F156" s="1"/>
      <c r="G156" s="1"/>
    </row>
    <row r="157" spans="1:7">
      <c r="A157" s="1"/>
      <c r="B157" s="1"/>
      <c r="C157" s="1"/>
      <c r="D157" s="1"/>
      <c r="E157" s="1"/>
      <c r="F157" s="1"/>
      <c r="G157" s="1"/>
    </row>
    <row r="158" spans="1:7">
      <c r="A158" s="1"/>
      <c r="B158" s="1"/>
      <c r="C158" s="1"/>
      <c r="D158" s="1"/>
      <c r="E158" s="1"/>
      <c r="F158" s="1"/>
      <c r="G158" s="1"/>
    </row>
    <row r="159" spans="1:7">
      <c r="A159" s="1"/>
      <c r="B159" s="1"/>
      <c r="C159" s="1"/>
      <c r="D159" s="1"/>
      <c r="E159" s="1"/>
      <c r="F159" s="1"/>
      <c r="G159" s="1"/>
    </row>
    <row r="160" spans="1:7">
      <c r="A160" s="1"/>
      <c r="B160" s="1"/>
      <c r="C160" s="1"/>
      <c r="D160" s="1"/>
      <c r="E160" s="1"/>
      <c r="F160" s="1"/>
      <c r="G160" s="1"/>
    </row>
    <row r="161" spans="1:7">
      <c r="A161" s="1"/>
      <c r="B161" s="1"/>
      <c r="C161" s="1"/>
      <c r="D161" s="1"/>
      <c r="E161" s="1"/>
      <c r="F161" s="1"/>
      <c r="G161" s="1"/>
    </row>
    <row r="162" spans="1:7">
      <c r="A162" s="1"/>
      <c r="B162" s="1"/>
      <c r="C162" s="1"/>
      <c r="D162" s="1"/>
      <c r="E162" s="1"/>
      <c r="F162" s="1"/>
      <c r="G162" s="1"/>
    </row>
    <row r="163" spans="1:7">
      <c r="A163" s="1"/>
      <c r="B163" s="1"/>
      <c r="C163" s="1"/>
      <c r="D163" s="1"/>
      <c r="E163" s="1"/>
      <c r="F163" s="1"/>
      <c r="G163" s="1"/>
    </row>
    <row r="164" spans="1:7">
      <c r="A164" s="1"/>
      <c r="B164" s="1"/>
      <c r="C164" s="1"/>
      <c r="D164" s="1"/>
      <c r="E164" s="1"/>
      <c r="F164" s="1"/>
      <c r="G164" s="1"/>
    </row>
    <row r="165" spans="1:7">
      <c r="A165" s="1"/>
      <c r="B165" s="1"/>
      <c r="C165" s="1"/>
      <c r="D165" s="1"/>
      <c r="E165" s="1"/>
      <c r="F165" s="1"/>
      <c r="G165" s="1"/>
    </row>
    <row r="166" spans="1:7">
      <c r="A166" s="1"/>
      <c r="B166" s="1"/>
      <c r="C166" s="1"/>
      <c r="D166" s="1"/>
      <c r="E166" s="1"/>
      <c r="F166" s="1"/>
      <c r="G166" s="1"/>
    </row>
    <row r="167" spans="1:7">
      <c r="A167" s="1"/>
      <c r="B167" s="1"/>
      <c r="C167" s="1"/>
      <c r="D167" s="1"/>
      <c r="E167" s="1"/>
      <c r="F167" s="1"/>
      <c r="G167" s="1"/>
    </row>
    <row r="168" spans="1:7">
      <c r="A168" s="1"/>
      <c r="B168" s="1"/>
      <c r="C168" s="1"/>
      <c r="D168" s="1"/>
      <c r="E168" s="1"/>
      <c r="F168" s="1"/>
      <c r="G168" s="1"/>
    </row>
    <row r="169" spans="1:7">
      <c r="A169" s="1"/>
      <c r="B169" s="1"/>
      <c r="C169" s="1"/>
      <c r="D169" s="1"/>
      <c r="E169" s="1"/>
      <c r="F169" s="1"/>
      <c r="G169" s="1"/>
    </row>
    <row r="170" spans="1:7">
      <c r="A170" s="1"/>
      <c r="B170" s="1"/>
      <c r="C170" s="1"/>
      <c r="D170" s="1"/>
      <c r="E170" s="1"/>
      <c r="F170" s="1"/>
      <c r="G170" s="1"/>
    </row>
    <row r="171" spans="1:7">
      <c r="A171" s="1"/>
      <c r="B171" s="1"/>
      <c r="C171" s="1"/>
      <c r="D171" s="1"/>
      <c r="E171" s="1"/>
      <c r="F171" s="1"/>
      <c r="G171" s="1"/>
    </row>
    <row r="172" spans="1:7">
      <c r="A172" s="1"/>
      <c r="B172" s="1"/>
      <c r="C172" s="1"/>
      <c r="D172" s="1"/>
      <c r="E172" s="1"/>
      <c r="F172" s="1"/>
      <c r="G172" s="1"/>
    </row>
    <row r="173" spans="1:7">
      <c r="A173" s="1"/>
      <c r="B173" s="1"/>
      <c r="C173" s="1"/>
      <c r="D173" s="1"/>
      <c r="E173" s="1"/>
      <c r="F173" s="1"/>
      <c r="G173" s="1"/>
    </row>
    <row r="174" spans="1:7">
      <c r="A174" s="1"/>
      <c r="B174" s="1"/>
      <c r="C174" s="1"/>
      <c r="D174" s="1"/>
      <c r="E174" s="1"/>
      <c r="F174" s="1"/>
      <c r="G174" s="1"/>
    </row>
    <row r="175" spans="1:7">
      <c r="A175" s="1"/>
      <c r="B175" s="1"/>
      <c r="C175" s="1"/>
      <c r="D175" s="1"/>
      <c r="E175" s="1"/>
      <c r="F175" s="1"/>
      <c r="G175" s="1"/>
    </row>
    <row r="176" spans="1:7">
      <c r="A176" s="1"/>
      <c r="B176" s="1"/>
      <c r="C176" s="1"/>
      <c r="D176" s="1"/>
      <c r="E176" s="1"/>
      <c r="F176" s="1"/>
      <c r="G176" s="1"/>
    </row>
    <row r="177" spans="1:7">
      <c r="A177" s="1"/>
      <c r="B177" s="1"/>
      <c r="C177" s="1"/>
      <c r="D177" s="1"/>
      <c r="E177" s="1"/>
      <c r="F177" s="1"/>
      <c r="G177" s="1"/>
    </row>
    <row r="178" spans="1:7">
      <c r="A178" s="1"/>
      <c r="B178" s="1"/>
      <c r="C178" s="1"/>
      <c r="D178" s="1"/>
      <c r="E178" s="1"/>
      <c r="F178" s="1"/>
      <c r="G178" s="1"/>
    </row>
    <row r="179" spans="1:7">
      <c r="A179" s="1"/>
      <c r="B179" s="1"/>
      <c r="C179" s="1"/>
      <c r="D179" s="1"/>
      <c r="E179" s="1"/>
      <c r="F179" s="1"/>
      <c r="G179" s="1"/>
    </row>
    <row r="180" spans="1:7">
      <c r="A180" s="1"/>
      <c r="B180" s="1"/>
      <c r="C180" s="1"/>
      <c r="D180" s="1"/>
      <c r="E180" s="1"/>
      <c r="F180" s="1"/>
      <c r="G180" s="1"/>
    </row>
    <row r="181" spans="1:7">
      <c r="A181" s="1"/>
      <c r="B181" s="1"/>
      <c r="C181" s="1"/>
      <c r="D181" s="1"/>
      <c r="E181" s="1"/>
      <c r="F181" s="1"/>
      <c r="G181" s="1"/>
    </row>
    <row r="182" spans="1:7">
      <c r="A182" s="1"/>
      <c r="B182" s="1"/>
      <c r="C182" s="1"/>
      <c r="D182" s="1"/>
      <c r="E182" s="1"/>
      <c r="F182" s="1"/>
      <c r="G182" s="1"/>
    </row>
    <row r="183" spans="1:7">
      <c r="A183" s="1"/>
      <c r="B183" s="1"/>
      <c r="C183" s="1"/>
      <c r="D183" s="1"/>
      <c r="E183" s="1"/>
      <c r="F183" s="1"/>
      <c r="G183" s="1"/>
    </row>
    <row r="184" spans="1:7">
      <c r="A184" s="1"/>
      <c r="B184" s="1"/>
      <c r="C184" s="1"/>
      <c r="D184" s="1"/>
      <c r="E184" s="1"/>
      <c r="F184" s="1"/>
      <c r="G184" s="1"/>
    </row>
    <row r="185" spans="1:7">
      <c r="A185" s="1"/>
      <c r="B185" s="1"/>
      <c r="C185" s="1"/>
      <c r="D185" s="1"/>
      <c r="E185" s="1"/>
      <c r="F185" s="1"/>
      <c r="G185" s="1"/>
    </row>
    <row r="186" spans="1:7">
      <c r="A186" s="1"/>
      <c r="B186" s="1"/>
      <c r="C186" s="1"/>
      <c r="D186" s="1"/>
      <c r="E186" s="1"/>
      <c r="F186" s="1"/>
      <c r="G186" s="1"/>
    </row>
    <row r="187" spans="1:7">
      <c r="A187" s="1"/>
      <c r="B187" s="1"/>
      <c r="C187" s="1"/>
      <c r="D187" s="1"/>
      <c r="E187" s="1"/>
      <c r="F187" s="1"/>
      <c r="G187" s="1"/>
    </row>
    <row r="188" spans="1:7">
      <c r="A188" s="1"/>
      <c r="B188" s="1"/>
      <c r="C188" s="1"/>
      <c r="D188" s="1"/>
      <c r="E188" s="1"/>
      <c r="F188" s="1"/>
      <c r="G188" s="1"/>
    </row>
    <row r="189" spans="1:7">
      <c r="A189" s="1"/>
      <c r="B189" s="1"/>
      <c r="C189" s="1"/>
      <c r="D189" s="1"/>
      <c r="E189" s="1"/>
      <c r="F189" s="1"/>
      <c r="G189" s="1"/>
    </row>
    <row r="190" spans="1:7">
      <c r="A190" s="1"/>
      <c r="B190" s="1"/>
      <c r="C190" s="1"/>
      <c r="D190" s="1"/>
      <c r="E190" s="1"/>
      <c r="F190" s="1"/>
      <c r="G190" s="1"/>
    </row>
    <row r="191" spans="1:7">
      <c r="A191" s="1"/>
      <c r="B191" s="1"/>
      <c r="C191" s="1"/>
      <c r="D191" s="1"/>
      <c r="E191" s="1"/>
      <c r="F191" s="1"/>
      <c r="G191" s="1"/>
    </row>
    <row r="192" spans="1:7">
      <c r="A192" s="1"/>
      <c r="B192" s="1"/>
      <c r="C192" s="1"/>
      <c r="D192" s="1"/>
      <c r="E192" s="1"/>
      <c r="F192" s="1"/>
      <c r="G192" s="1"/>
    </row>
    <row r="193" spans="1:7">
      <c r="A193" s="1"/>
      <c r="B193" s="1"/>
      <c r="C193" s="1"/>
      <c r="D193" s="1"/>
      <c r="E193" s="1"/>
      <c r="F193" s="1"/>
      <c r="G193" s="1"/>
    </row>
    <row r="194" spans="1:7">
      <c r="A194" s="1"/>
      <c r="B194" s="1"/>
      <c r="C194" s="1"/>
      <c r="D194" s="1"/>
      <c r="E194" s="1"/>
      <c r="F194" s="1"/>
      <c r="G194" s="1"/>
    </row>
    <row r="195" spans="1:7">
      <c r="A195" s="1"/>
      <c r="B195" s="1"/>
      <c r="C195" s="1"/>
      <c r="D195" s="1"/>
      <c r="E195" s="1"/>
      <c r="F195" s="1"/>
      <c r="G195" s="1"/>
    </row>
    <row r="196" spans="1:7">
      <c r="A196" s="1"/>
      <c r="B196" s="1"/>
      <c r="C196" s="1"/>
      <c r="D196" s="1"/>
      <c r="E196" s="1"/>
      <c r="F196" s="1"/>
      <c r="G196" s="1"/>
    </row>
    <row r="197" spans="1:7">
      <c r="A197" s="1"/>
      <c r="B197" s="1"/>
      <c r="C197" s="1"/>
      <c r="D197" s="1"/>
      <c r="E197" s="1"/>
      <c r="F197" s="1"/>
      <c r="G197" s="1"/>
    </row>
    <row r="198" spans="1:7">
      <c r="A198" s="1"/>
      <c r="B198" s="1"/>
      <c r="C198" s="1"/>
      <c r="D198" s="1"/>
      <c r="E198" s="1"/>
      <c r="F198" s="1"/>
      <c r="G198" s="1"/>
    </row>
    <row r="199" spans="1:7">
      <c r="A199" s="1"/>
      <c r="B199" s="1"/>
      <c r="C199" s="1"/>
      <c r="D199" s="1"/>
      <c r="E199" s="1"/>
      <c r="F199" s="1"/>
      <c r="G199" s="1"/>
    </row>
    <row r="200" spans="1:7">
      <c r="A200" s="1"/>
      <c r="B200" s="1"/>
      <c r="C200" s="1"/>
      <c r="D200" s="1"/>
      <c r="E200" s="1"/>
      <c r="F200" s="1"/>
      <c r="G200" s="1"/>
    </row>
    <row r="201" spans="1:7">
      <c r="A201" s="1"/>
      <c r="B201" s="1"/>
      <c r="C201" s="1"/>
      <c r="D201" s="1"/>
      <c r="E201" s="1"/>
      <c r="F201" s="1"/>
      <c r="G201" s="1"/>
    </row>
    <row r="202" spans="1:7">
      <c r="A202" s="1"/>
      <c r="B202" s="1"/>
      <c r="C202" s="1"/>
      <c r="D202" s="1"/>
      <c r="E202" s="1"/>
      <c r="F202" s="1"/>
      <c r="G202" s="1"/>
    </row>
    <row r="203" spans="1:7">
      <c r="A203" s="1"/>
      <c r="B203" s="1"/>
      <c r="C203" s="1"/>
      <c r="D203" s="1"/>
      <c r="E203" s="1"/>
      <c r="F203" s="1"/>
      <c r="G203" s="1"/>
    </row>
    <row r="204" spans="1:7">
      <c r="A204" s="1"/>
      <c r="B204" s="1"/>
      <c r="C204" s="1"/>
      <c r="D204" s="1"/>
      <c r="E204" s="1"/>
      <c r="F204" s="1"/>
      <c r="G204" s="1"/>
    </row>
    <row r="205" spans="1:7">
      <c r="A205" s="1"/>
      <c r="B205" s="1"/>
      <c r="C205" s="1"/>
      <c r="D205" s="1"/>
      <c r="E205" s="1"/>
      <c r="F205" s="1"/>
      <c r="G205" s="1"/>
    </row>
    <row r="206" spans="1:7">
      <c r="A206" s="1"/>
      <c r="B206" s="1"/>
      <c r="C206" s="1"/>
      <c r="D206" s="1"/>
      <c r="E206" s="1"/>
      <c r="F206" s="1"/>
      <c r="G206" s="1"/>
    </row>
    <row r="207" spans="1:7">
      <c r="A207" s="1"/>
      <c r="B207" s="1"/>
      <c r="C207" s="1"/>
      <c r="D207" s="1"/>
      <c r="E207" s="1"/>
      <c r="F207" s="1"/>
      <c r="G207" s="1"/>
    </row>
    <row r="208" spans="1:7">
      <c r="A208" s="1"/>
      <c r="B208" s="1"/>
      <c r="C208" s="1"/>
      <c r="D208" s="1"/>
      <c r="E208" s="1"/>
      <c r="F208" s="1"/>
      <c r="G208" s="1"/>
    </row>
    <row r="209" spans="1:7">
      <c r="A209" s="1"/>
      <c r="B209" s="1"/>
      <c r="C209" s="1"/>
      <c r="D209" s="1"/>
      <c r="E209" s="1"/>
      <c r="F209" s="1"/>
      <c r="G209" s="1"/>
    </row>
    <row r="210" spans="1:7">
      <c r="A210" s="1"/>
      <c r="B210" s="1"/>
      <c r="C210" s="1"/>
      <c r="D210" s="1"/>
      <c r="E210" s="1"/>
      <c r="F210" s="1"/>
      <c r="G210" s="1"/>
    </row>
    <row r="211" spans="1:7">
      <c r="A211" s="1"/>
      <c r="B211" s="1"/>
      <c r="C211" s="1"/>
      <c r="D211" s="1"/>
      <c r="E211" s="1"/>
      <c r="F211" s="1"/>
      <c r="G211" s="1"/>
    </row>
    <row r="212" spans="1:7">
      <c r="A212" s="1"/>
      <c r="B212" s="1"/>
      <c r="C212" s="1"/>
      <c r="D212" s="1"/>
      <c r="E212" s="1"/>
      <c r="F212" s="1"/>
      <c r="G212" s="1"/>
    </row>
    <row r="213" spans="1:7">
      <c r="A213" s="1"/>
      <c r="B213" s="1"/>
      <c r="C213" s="1"/>
      <c r="D213" s="1"/>
      <c r="E213" s="1"/>
      <c r="F213" s="1"/>
      <c r="G213" s="1"/>
    </row>
    <row r="214" spans="1:7">
      <c r="A214" s="1"/>
      <c r="B214" s="1"/>
      <c r="C214" s="1"/>
      <c r="D214" s="1"/>
      <c r="E214" s="1"/>
      <c r="F214" s="1"/>
      <c r="G214" s="1"/>
    </row>
    <row r="215" spans="1:7">
      <c r="A215" s="1"/>
      <c r="B215" s="1"/>
      <c r="C215" s="1"/>
      <c r="D215" s="1"/>
      <c r="E215" s="1"/>
      <c r="F215" s="1"/>
      <c r="G215" s="1"/>
    </row>
    <row r="216" spans="1:7">
      <c r="A216" s="1"/>
      <c r="B216" s="1"/>
      <c r="C216" s="1"/>
      <c r="D216" s="1"/>
      <c r="E216" s="1"/>
      <c r="F216" s="1"/>
      <c r="G216" s="1"/>
    </row>
    <row r="217" spans="1:7">
      <c r="A217" s="1"/>
      <c r="B217" s="1"/>
      <c r="C217" s="1"/>
      <c r="D217" s="1"/>
      <c r="E217" s="1"/>
      <c r="F217" s="1"/>
      <c r="G217" s="1"/>
    </row>
    <row r="218" spans="1:7">
      <c r="A218" s="1"/>
      <c r="B218" s="1"/>
      <c r="C218" s="1"/>
      <c r="D218" s="1"/>
      <c r="E218" s="1"/>
      <c r="F218" s="1"/>
      <c r="G218" s="1"/>
    </row>
    <row r="219" spans="1:7">
      <c r="A219" s="1"/>
      <c r="B219" s="1"/>
      <c r="C219" s="1"/>
      <c r="D219" s="1"/>
      <c r="E219" s="1"/>
      <c r="F219" s="1"/>
      <c r="G219" s="1"/>
    </row>
    <row r="220" spans="1:7">
      <c r="A220" s="1"/>
      <c r="B220" s="1"/>
      <c r="C220" s="1"/>
      <c r="D220" s="1"/>
      <c r="E220" s="1"/>
      <c r="F220" s="1"/>
      <c r="G220" s="1"/>
    </row>
    <row r="221" spans="1:7">
      <c r="A221" s="1"/>
      <c r="B221" s="1"/>
      <c r="C221" s="1"/>
      <c r="D221" s="1"/>
      <c r="E221" s="1"/>
      <c r="F221" s="1"/>
      <c r="G221" s="1"/>
    </row>
    <row r="222" spans="1:7">
      <c r="A222" s="1"/>
      <c r="B222" s="1"/>
      <c r="C222" s="1"/>
      <c r="D222" s="1"/>
      <c r="E222" s="1"/>
      <c r="F222" s="1"/>
      <c r="G222" s="1"/>
    </row>
    <row r="223" spans="1:7">
      <c r="A223" s="1"/>
      <c r="B223" s="1"/>
      <c r="C223" s="1"/>
      <c r="D223" s="1"/>
      <c r="E223" s="1"/>
      <c r="F223" s="1"/>
      <c r="G223" s="1"/>
    </row>
    <row r="224" spans="1:7">
      <c r="A224" s="1"/>
      <c r="B224" s="1"/>
      <c r="C224" s="1"/>
      <c r="D224" s="1"/>
      <c r="E224" s="1"/>
      <c r="F224" s="1"/>
      <c r="G224" s="1"/>
    </row>
    <row r="225" spans="1:7">
      <c r="A225" s="1"/>
      <c r="B225" s="1"/>
      <c r="C225" s="1"/>
      <c r="D225" s="1"/>
      <c r="E225" s="1"/>
      <c r="F225" s="1"/>
      <c r="G225" s="1"/>
    </row>
    <row r="226" spans="1:7">
      <c r="A226" s="1"/>
      <c r="B226" s="1"/>
      <c r="C226" s="1"/>
      <c r="D226" s="1"/>
      <c r="E226" s="1"/>
      <c r="F226" s="1"/>
      <c r="G226" s="1"/>
    </row>
    <row r="227" spans="1:7">
      <c r="A227" s="1"/>
      <c r="B227" s="1"/>
      <c r="C227" s="1"/>
      <c r="D227" s="1"/>
      <c r="E227" s="1"/>
      <c r="F227" s="1"/>
      <c r="G227" s="1"/>
    </row>
    <row r="228" spans="1:7">
      <c r="A228" s="1"/>
      <c r="B228" s="1"/>
      <c r="C228" s="1"/>
      <c r="D228" s="1"/>
      <c r="E228" s="1"/>
      <c r="F228" s="1"/>
      <c r="G228" s="1"/>
    </row>
    <row r="229" spans="1:7">
      <c r="A229" s="1"/>
      <c r="B229" s="1"/>
      <c r="C229" s="1"/>
      <c r="D229" s="1"/>
      <c r="E229" s="1"/>
      <c r="F229" s="1"/>
      <c r="G229" s="1"/>
    </row>
    <row r="230" spans="1:7">
      <c r="A230" s="1"/>
      <c r="B230" s="1"/>
      <c r="C230" s="1"/>
      <c r="D230" s="1"/>
      <c r="E230" s="1"/>
      <c r="F230" s="1"/>
      <c r="G230" s="1"/>
    </row>
    <row r="231" spans="1:7">
      <c r="A231" s="1"/>
      <c r="B231" s="1"/>
      <c r="C231" s="1"/>
      <c r="D231" s="1"/>
      <c r="E231" s="1"/>
      <c r="F231" s="1"/>
      <c r="G231" s="1"/>
    </row>
    <row r="232" spans="1:7">
      <c r="A232" s="1"/>
      <c r="B232" s="1"/>
      <c r="C232" s="1"/>
      <c r="D232" s="1"/>
      <c r="E232" s="1"/>
      <c r="F232" s="1"/>
      <c r="G232" s="1"/>
    </row>
    <row r="233" spans="1:7">
      <c r="A233" s="1"/>
      <c r="B233" s="1"/>
      <c r="C233" s="1"/>
      <c r="D233" s="1"/>
      <c r="E233" s="1"/>
      <c r="F233" s="1"/>
      <c r="G233" s="1"/>
    </row>
    <row r="234" spans="1:7">
      <c r="A234" s="1"/>
      <c r="B234" s="1"/>
      <c r="C234" s="1"/>
      <c r="D234" s="1"/>
      <c r="E234" s="1"/>
      <c r="F234" s="1"/>
      <c r="G234" s="1"/>
    </row>
    <row r="235" spans="1:7">
      <c r="A235" s="1"/>
      <c r="B235" s="1"/>
      <c r="C235" s="1"/>
      <c r="D235" s="1"/>
      <c r="E235" s="1"/>
      <c r="F235" s="1"/>
      <c r="G235" s="1"/>
    </row>
    <row r="236" spans="1:7">
      <c r="A236" s="1"/>
      <c r="B236" s="1"/>
      <c r="C236" s="1"/>
      <c r="D236" s="1"/>
      <c r="E236" s="1"/>
      <c r="F236" s="1"/>
      <c r="G236" s="1"/>
    </row>
    <row r="237" spans="1:7">
      <c r="A237" s="1"/>
      <c r="B237" s="1"/>
      <c r="C237" s="1"/>
      <c r="D237" s="1"/>
      <c r="E237" s="1"/>
      <c r="F237" s="1"/>
      <c r="G237" s="1"/>
    </row>
    <row r="238" spans="1:7">
      <c r="A238" s="1"/>
      <c r="B238" s="1"/>
      <c r="C238" s="1"/>
      <c r="D238" s="1"/>
      <c r="E238" s="1"/>
      <c r="F238" s="1"/>
      <c r="G238" s="1"/>
    </row>
    <row r="239" spans="1:7">
      <c r="A239" s="1"/>
      <c r="B239" s="1"/>
      <c r="C239" s="1"/>
      <c r="D239" s="1"/>
      <c r="E239" s="1"/>
      <c r="F239" s="1"/>
      <c r="G239" s="1"/>
    </row>
    <row r="240" spans="1:7">
      <c r="A240" s="1"/>
      <c r="B240" s="1"/>
      <c r="C240" s="1"/>
      <c r="D240" s="1"/>
      <c r="E240" s="1"/>
      <c r="F240" s="1"/>
      <c r="G240" s="1"/>
    </row>
    <row r="241" spans="1:7">
      <c r="A241" s="1"/>
      <c r="B241" s="1"/>
      <c r="C241" s="1"/>
      <c r="D241" s="1"/>
      <c r="E241" s="1"/>
      <c r="F241" s="1"/>
      <c r="G241" s="1"/>
    </row>
    <row r="242" spans="1:7">
      <c r="A242" s="1"/>
      <c r="B242" s="1"/>
      <c r="C242" s="1"/>
      <c r="D242" s="1"/>
      <c r="E242" s="1"/>
      <c r="F242" s="1"/>
      <c r="G242" s="1"/>
    </row>
    <row r="243" spans="1:7">
      <c r="A243" s="1"/>
      <c r="B243" s="1"/>
      <c r="C243" s="1"/>
      <c r="D243" s="1"/>
      <c r="E243" s="1"/>
      <c r="F243" s="1"/>
      <c r="G243" s="1"/>
    </row>
    <row r="244" spans="1:7">
      <c r="A244" s="1"/>
      <c r="B244" s="1"/>
      <c r="C244" s="1"/>
      <c r="D244" s="1"/>
      <c r="E244" s="1"/>
      <c r="F244" s="1"/>
      <c r="G244" s="1"/>
    </row>
    <row r="245" spans="1:7">
      <c r="A245" s="1"/>
      <c r="B245" s="1"/>
      <c r="C245" s="1"/>
      <c r="D245" s="1"/>
      <c r="E245" s="1"/>
      <c r="F245" s="1"/>
      <c r="G245" s="1"/>
    </row>
    <row r="246" spans="1:7">
      <c r="A246" s="1"/>
      <c r="B246" s="1"/>
      <c r="C246" s="1"/>
      <c r="D246" s="1"/>
      <c r="E246" s="1"/>
      <c r="F246" s="1"/>
      <c r="G246" s="1"/>
    </row>
    <row r="247" spans="1:7">
      <c r="A247" s="1"/>
      <c r="B247" s="1"/>
      <c r="C247" s="1"/>
      <c r="D247" s="1"/>
      <c r="E247" s="1"/>
      <c r="F247" s="1"/>
      <c r="G247" s="1"/>
    </row>
    <row r="248" spans="1:7">
      <c r="A248" s="1"/>
      <c r="B248" s="1"/>
      <c r="C248" s="1"/>
      <c r="D248" s="1"/>
      <c r="E248" s="1"/>
      <c r="F248" s="1"/>
      <c r="G248" s="1"/>
    </row>
    <row r="249" spans="1:7">
      <c r="A249" s="1"/>
      <c r="B249" s="1"/>
      <c r="C249" s="1"/>
      <c r="D249" s="1"/>
      <c r="E249" s="1"/>
      <c r="F249" s="1"/>
      <c r="G249" s="1"/>
    </row>
    <row r="250" spans="1:7">
      <c r="A250" s="1"/>
      <c r="B250" s="1"/>
      <c r="C250" s="1"/>
      <c r="D250" s="1"/>
      <c r="E250" s="1"/>
      <c r="F250" s="1"/>
      <c r="G250" s="1"/>
    </row>
    <row r="251" spans="1:7">
      <c r="A251" s="1"/>
      <c r="B251" s="1"/>
      <c r="C251" s="1"/>
      <c r="D251" s="1"/>
      <c r="E251" s="1"/>
      <c r="F251" s="1"/>
      <c r="G251" s="1"/>
    </row>
    <row r="252" spans="1:7">
      <c r="A252" s="1"/>
      <c r="B252" s="1"/>
      <c r="C252" s="1"/>
      <c r="D252" s="1"/>
      <c r="E252" s="1"/>
      <c r="F252" s="1"/>
      <c r="G252" s="1"/>
    </row>
    <row r="253" spans="1:7">
      <c r="A253" s="1"/>
      <c r="B253" s="1"/>
      <c r="C253" s="1"/>
      <c r="D253" s="1"/>
      <c r="E253" s="1"/>
      <c r="F253" s="1"/>
      <c r="G253" s="1"/>
    </row>
    <row r="254" spans="1:7">
      <c r="A254" s="1"/>
      <c r="B254" s="1"/>
      <c r="C254" s="1"/>
      <c r="D254" s="1"/>
      <c r="E254" s="1"/>
      <c r="F254" s="1"/>
      <c r="G254" s="1"/>
    </row>
    <row r="255" spans="1:7">
      <c r="A255" s="1"/>
      <c r="B255" s="1"/>
      <c r="C255" s="1"/>
      <c r="D255" s="1"/>
      <c r="E255" s="1"/>
      <c r="F255" s="1"/>
      <c r="G255" s="1"/>
    </row>
    <row r="256" spans="1:7">
      <c r="A256" s="1"/>
      <c r="B256" s="1"/>
      <c r="C256" s="1"/>
      <c r="D256" s="1"/>
      <c r="E256" s="1"/>
      <c r="F256" s="1"/>
      <c r="G256" s="1"/>
    </row>
    <row r="257" spans="1:7">
      <c r="A257" s="1"/>
      <c r="B257" s="1"/>
      <c r="C257" s="1"/>
      <c r="D257" s="1"/>
      <c r="E257" s="1"/>
      <c r="F257" s="1"/>
      <c r="G257" s="1"/>
    </row>
    <row r="258" spans="1:7">
      <c r="A258" s="1"/>
      <c r="B258" s="1"/>
      <c r="C258" s="1"/>
      <c r="D258" s="1"/>
      <c r="E258" s="1"/>
      <c r="F258" s="1"/>
      <c r="G258" s="1"/>
    </row>
    <row r="259" spans="1:7">
      <c r="A259" s="1"/>
      <c r="B259" s="1"/>
      <c r="C259" s="1"/>
      <c r="D259" s="1"/>
      <c r="E259" s="1"/>
      <c r="F259" s="1"/>
      <c r="G259" s="1"/>
    </row>
    <row r="260" spans="1:7">
      <c r="A260" s="1"/>
      <c r="B260" s="1"/>
      <c r="C260" s="1"/>
      <c r="D260" s="1"/>
      <c r="E260" s="1"/>
      <c r="F260" s="1"/>
      <c r="G260" s="1"/>
    </row>
    <row r="261" spans="1:7">
      <c r="A261" s="1"/>
      <c r="B261" s="1"/>
      <c r="C261" s="1"/>
      <c r="D261" s="1"/>
      <c r="E261" s="1"/>
      <c r="F261" s="1"/>
      <c r="G261" s="1"/>
    </row>
    <row r="262" spans="1:7">
      <c r="A262" s="1"/>
      <c r="B262" s="1"/>
      <c r="C262" s="1"/>
      <c r="D262" s="1"/>
      <c r="E262" s="1"/>
      <c r="F262" s="1"/>
      <c r="G262" s="1"/>
    </row>
    <row r="263" spans="1:7">
      <c r="A263" s="1"/>
      <c r="B263" s="1"/>
      <c r="C263" s="1"/>
      <c r="D263" s="1"/>
      <c r="E263" s="1"/>
      <c r="F263" s="1"/>
      <c r="G263" s="1"/>
    </row>
    <row r="264" spans="1:7">
      <c r="A264" s="1"/>
      <c r="B264" s="1"/>
      <c r="C264" s="1"/>
      <c r="D264" s="1"/>
      <c r="E264" s="1"/>
      <c r="F264" s="1"/>
      <c r="G264" s="1"/>
    </row>
    <row r="265" spans="1:7">
      <c r="A265" s="1"/>
      <c r="B265" s="1"/>
      <c r="C265" s="1"/>
      <c r="D265" s="1"/>
      <c r="E265" s="1"/>
      <c r="F265" s="1"/>
      <c r="G265" s="1"/>
    </row>
    <row r="266" spans="1:7">
      <c r="A266" s="1"/>
      <c r="B266" s="1"/>
      <c r="C266" s="1"/>
      <c r="D266" s="1"/>
      <c r="E266" s="1"/>
      <c r="F266" s="1"/>
      <c r="G266" s="1"/>
    </row>
    <row r="267" spans="1:7">
      <c r="A267" s="1"/>
      <c r="B267" s="1"/>
      <c r="C267" s="1"/>
      <c r="D267" s="1"/>
      <c r="E267" s="1"/>
      <c r="F267" s="1"/>
      <c r="G267" s="1"/>
    </row>
    <row r="268" spans="1:7">
      <c r="A268" s="1"/>
      <c r="B268" s="1"/>
      <c r="C268" s="1"/>
      <c r="D268" s="1"/>
      <c r="E268" s="1"/>
      <c r="F268" s="1"/>
      <c r="G268" s="1"/>
    </row>
    <row r="269" spans="1:7">
      <c r="A269" s="1"/>
      <c r="B269" s="1"/>
      <c r="C269" s="1"/>
      <c r="D269" s="1"/>
      <c r="E269" s="1"/>
      <c r="F269" s="1"/>
      <c r="G269" s="1"/>
    </row>
    <row r="270" spans="1:7">
      <c r="A270" s="1"/>
      <c r="B270" s="1"/>
      <c r="C270" s="1"/>
      <c r="D270" s="1"/>
      <c r="E270" s="1"/>
      <c r="F270" s="1"/>
      <c r="G270" s="1"/>
    </row>
    <row r="271" spans="1:7">
      <c r="A271" s="1"/>
      <c r="B271" s="1"/>
      <c r="C271" s="1"/>
      <c r="D271" s="1"/>
      <c r="E271" s="1"/>
      <c r="F271" s="1"/>
      <c r="G271" s="1"/>
    </row>
    <row r="272" spans="1:7">
      <c r="A272" s="1"/>
      <c r="B272" s="1"/>
      <c r="C272" s="1"/>
      <c r="D272" s="1"/>
      <c r="E272" s="1"/>
      <c r="F272" s="1"/>
      <c r="G272" s="1"/>
    </row>
    <row r="273" spans="1:7">
      <c r="A273" s="1"/>
      <c r="B273" s="1"/>
      <c r="C273" s="1"/>
      <c r="D273" s="1"/>
      <c r="E273" s="1"/>
      <c r="F273" s="1"/>
      <c r="G273" s="1"/>
    </row>
    <row r="274" spans="1:7">
      <c r="A274" s="1"/>
      <c r="B274" s="1"/>
      <c r="C274" s="1"/>
      <c r="D274" s="1"/>
      <c r="E274" s="1"/>
      <c r="F274" s="1"/>
      <c r="G274" s="1"/>
    </row>
    <row r="275" spans="1:7">
      <c r="A275" s="1"/>
      <c r="B275" s="1"/>
      <c r="C275" s="1"/>
      <c r="D275" s="1"/>
      <c r="E275" s="1"/>
      <c r="F275" s="1"/>
      <c r="G275" s="1"/>
    </row>
    <row r="276" spans="1:7">
      <c r="A276" s="1"/>
      <c r="B276" s="1"/>
      <c r="C276" s="1"/>
      <c r="D276" s="1"/>
      <c r="E276" s="1"/>
      <c r="F276" s="1"/>
      <c r="G276" s="1"/>
    </row>
    <row r="277" spans="1:7">
      <c r="A277" s="1"/>
      <c r="B277" s="1"/>
      <c r="C277" s="1"/>
      <c r="D277" s="1"/>
      <c r="E277" s="1"/>
      <c r="F277" s="1"/>
      <c r="G277" s="1"/>
    </row>
    <row r="278" spans="1:7">
      <c r="A278" s="1"/>
      <c r="B278" s="1"/>
      <c r="C278" s="1"/>
      <c r="D278" s="1"/>
      <c r="E278" s="1"/>
      <c r="F278" s="1"/>
      <c r="G278" s="1"/>
    </row>
    <row r="279" spans="1:7">
      <c r="A279" s="1"/>
      <c r="B279" s="1"/>
      <c r="C279" s="1"/>
      <c r="D279" s="1"/>
      <c r="E279" s="1"/>
      <c r="F279" s="1"/>
      <c r="G279" s="1"/>
    </row>
    <row r="280" spans="1:7">
      <c r="A280" s="1"/>
      <c r="B280" s="1"/>
      <c r="C280" s="1"/>
      <c r="D280" s="1"/>
      <c r="E280" s="1"/>
      <c r="F280" s="1"/>
      <c r="G280" s="1"/>
    </row>
    <row r="281" spans="1:7">
      <c r="A281" s="1"/>
      <c r="B281" s="1"/>
      <c r="C281" s="1"/>
      <c r="D281" s="1"/>
      <c r="E281" s="1"/>
      <c r="F281" s="1"/>
      <c r="G281" s="1"/>
    </row>
    <row r="282" spans="1:7">
      <c r="A282" s="1"/>
      <c r="B282" s="1"/>
      <c r="C282" s="1"/>
      <c r="D282" s="1"/>
      <c r="E282" s="1"/>
      <c r="F282" s="1"/>
      <c r="G282" s="1"/>
    </row>
    <row r="283" spans="1:7">
      <c r="A283" s="1"/>
      <c r="B283" s="1"/>
      <c r="C283" s="1"/>
      <c r="D283" s="1"/>
      <c r="E283" s="1"/>
      <c r="F283" s="1"/>
      <c r="G283" s="1"/>
    </row>
    <row r="284" spans="1:7">
      <c r="A284" s="1"/>
      <c r="B284" s="1"/>
      <c r="C284" s="1"/>
      <c r="D284" s="1"/>
      <c r="E284" s="1"/>
      <c r="F284" s="1"/>
      <c r="G284" s="1"/>
    </row>
    <row r="285" spans="1:7">
      <c r="A285" s="1"/>
      <c r="B285" s="1"/>
      <c r="C285" s="1"/>
      <c r="D285" s="1"/>
      <c r="E285" s="1"/>
      <c r="F285" s="1"/>
      <c r="G285" s="1"/>
    </row>
    <row r="286" spans="1:7">
      <c r="A286" s="1"/>
      <c r="B286" s="1"/>
      <c r="C286" s="1"/>
      <c r="D286" s="1"/>
      <c r="E286" s="1"/>
      <c r="F286" s="1"/>
      <c r="G286" s="1"/>
    </row>
    <row r="287" spans="1:7">
      <c r="A287" s="1"/>
      <c r="B287" s="1"/>
      <c r="C287" s="1"/>
      <c r="D287" s="1"/>
      <c r="E287" s="1"/>
      <c r="F287" s="1"/>
      <c r="G287" s="1"/>
    </row>
    <row r="288" spans="1:7">
      <c r="A288" s="1"/>
      <c r="B288" s="1"/>
      <c r="C288" s="1"/>
      <c r="D288" s="1"/>
      <c r="E288" s="1"/>
      <c r="F288" s="1"/>
      <c r="G288" s="1"/>
    </row>
    <row r="289" spans="1:7">
      <c r="A289" s="1"/>
      <c r="B289" s="1"/>
      <c r="C289" s="1"/>
      <c r="D289" s="1"/>
      <c r="E289" s="1"/>
      <c r="F289" s="1"/>
      <c r="G289" s="1"/>
    </row>
    <row r="290" spans="1:7">
      <c r="A290" s="1"/>
      <c r="B290" s="1"/>
      <c r="C290" s="1"/>
      <c r="D290" s="1"/>
      <c r="E290" s="1"/>
      <c r="F290" s="1"/>
      <c r="G290" s="1"/>
    </row>
    <row r="291" spans="1:7">
      <c r="A291" s="1"/>
      <c r="B291" s="1"/>
      <c r="C291" s="1"/>
      <c r="D291" s="1"/>
      <c r="E291" s="1"/>
      <c r="F291" s="1"/>
      <c r="G291" s="1"/>
    </row>
    <row r="292" spans="1:7">
      <c r="A292" s="1"/>
      <c r="B292" s="1"/>
      <c r="C292" s="1"/>
      <c r="D292" s="1"/>
      <c r="E292" s="1"/>
      <c r="F292" s="1"/>
      <c r="G292" s="1"/>
    </row>
    <row r="293" spans="1:7">
      <c r="A293" s="1"/>
      <c r="B293" s="1"/>
      <c r="C293" s="1"/>
      <c r="D293" s="1"/>
      <c r="E293" s="1"/>
      <c r="F293" s="1"/>
      <c r="G293" s="1"/>
    </row>
    <row r="294" spans="1:7">
      <c r="A294" s="1"/>
      <c r="B294" s="1"/>
      <c r="C294" s="1"/>
      <c r="D294" s="1"/>
      <c r="E294" s="1"/>
      <c r="F294" s="1"/>
      <c r="G294" s="1"/>
    </row>
    <row r="295" spans="1:7">
      <c r="A295" s="1"/>
      <c r="B295" s="1"/>
      <c r="C295" s="1"/>
      <c r="D295" s="1"/>
      <c r="E295" s="1"/>
      <c r="F295" s="1"/>
      <c r="G295" s="1"/>
    </row>
    <row r="296" spans="1:7">
      <c r="A296" s="1"/>
      <c r="B296" s="1"/>
      <c r="C296" s="1"/>
      <c r="D296" s="1"/>
      <c r="E296" s="1"/>
      <c r="F296" s="1"/>
      <c r="G296" s="1"/>
    </row>
    <row r="297" spans="1:7">
      <c r="A297" s="1"/>
      <c r="B297" s="1"/>
      <c r="C297" s="1"/>
      <c r="D297" s="1"/>
      <c r="E297" s="1"/>
      <c r="F297" s="1"/>
      <c r="G297" s="1"/>
    </row>
    <row r="298" spans="1:7">
      <c r="A298" s="1"/>
      <c r="B298" s="1"/>
      <c r="C298" s="1"/>
      <c r="D298" s="1"/>
      <c r="E298" s="1"/>
      <c r="F298" s="1"/>
      <c r="G298" s="1"/>
    </row>
    <row r="299" spans="1:7">
      <c r="A299" s="1"/>
      <c r="B299" s="1"/>
      <c r="C299" s="1"/>
      <c r="D299" s="1"/>
      <c r="E299" s="1"/>
      <c r="F299" s="1"/>
      <c r="G299" s="1"/>
    </row>
    <row r="300" spans="1:7">
      <c r="A300" s="1"/>
      <c r="B300" s="1"/>
      <c r="C300" s="1"/>
      <c r="D300" s="1"/>
      <c r="E300" s="1"/>
      <c r="F300" s="1"/>
      <c r="G300" s="1"/>
    </row>
    <row r="301" spans="1:7">
      <c r="A301" s="1"/>
      <c r="B301" s="1"/>
      <c r="C301" s="1"/>
      <c r="D301" s="1"/>
      <c r="E301" s="1"/>
      <c r="F301" s="1"/>
      <c r="G301" s="1"/>
    </row>
    <row r="302" spans="1:7">
      <c r="A302" s="1"/>
      <c r="B302" s="1"/>
      <c r="C302" s="1"/>
      <c r="D302" s="1"/>
      <c r="E302" s="1"/>
      <c r="F302" s="1"/>
      <c r="G302" s="1"/>
    </row>
    <row r="303" spans="1:7">
      <c r="A303" s="1"/>
      <c r="B303" s="1"/>
      <c r="C303" s="1"/>
      <c r="D303" s="1"/>
      <c r="E303" s="1"/>
      <c r="F303" s="1"/>
      <c r="G303" s="1"/>
    </row>
    <row r="304" spans="1:7">
      <c r="A304" s="1"/>
      <c r="B304" s="1"/>
      <c r="C304" s="1"/>
      <c r="D304" s="1"/>
      <c r="E304" s="1"/>
      <c r="F304" s="1"/>
      <c r="G304" s="1"/>
    </row>
    <row r="305" spans="1:7">
      <c r="A305" s="1"/>
      <c r="B305" s="1"/>
      <c r="C305" s="1"/>
      <c r="D305" s="1"/>
      <c r="E305" s="1"/>
      <c r="F305" s="1"/>
      <c r="G305" s="1"/>
    </row>
    <row r="306" spans="1:7">
      <c r="A306" s="1"/>
      <c r="B306" s="1"/>
      <c r="C306" s="1"/>
      <c r="D306" s="1"/>
      <c r="E306" s="1"/>
      <c r="F306" s="1"/>
      <c r="G306" s="1"/>
    </row>
    <row r="307" spans="1:7">
      <c r="A307" s="1"/>
      <c r="B307" s="1"/>
      <c r="C307" s="1"/>
      <c r="D307" s="1"/>
      <c r="E307" s="1"/>
      <c r="F307" s="1"/>
      <c r="G307" s="1"/>
    </row>
    <row r="308" spans="1:7">
      <c r="A308" s="1"/>
      <c r="B308" s="1"/>
      <c r="C308" s="1"/>
      <c r="D308" s="1"/>
      <c r="E308" s="1"/>
      <c r="F308" s="1"/>
      <c r="G308" s="1"/>
    </row>
    <row r="309" spans="1:7">
      <c r="A309" s="1"/>
      <c r="B309" s="1"/>
      <c r="C309" s="1"/>
      <c r="D309" s="1"/>
      <c r="E309" s="1"/>
      <c r="F309" s="1"/>
      <c r="G309" s="1"/>
    </row>
    <row r="310" spans="1:7">
      <c r="A310" s="1"/>
      <c r="B310" s="1"/>
      <c r="C310" s="1"/>
      <c r="D310" s="1"/>
      <c r="E310" s="1"/>
      <c r="F310" s="1"/>
      <c r="G310" s="1"/>
    </row>
    <row r="311" spans="1:7">
      <c r="A311" s="1"/>
      <c r="B311" s="1"/>
      <c r="C311" s="1"/>
      <c r="D311" s="1"/>
      <c r="E311" s="1"/>
      <c r="F311" s="1"/>
      <c r="G311" s="1"/>
    </row>
    <row r="312" spans="1:7">
      <c r="A312" s="1"/>
      <c r="B312" s="1"/>
      <c r="C312" s="1"/>
      <c r="D312" s="1"/>
      <c r="E312" s="1"/>
      <c r="F312" s="1"/>
      <c r="G312" s="1"/>
    </row>
    <row r="313" spans="1:7">
      <c r="A313" s="1"/>
      <c r="B313" s="1"/>
      <c r="C313" s="1"/>
      <c r="D313" s="1"/>
      <c r="E313" s="1"/>
      <c r="F313" s="1"/>
      <c r="G313" s="1"/>
    </row>
    <row r="314" spans="1:7">
      <c r="A314" s="1"/>
      <c r="B314" s="1"/>
      <c r="C314" s="1"/>
      <c r="D314" s="1"/>
      <c r="E314" s="1"/>
      <c r="F314" s="1"/>
      <c r="G314" s="1"/>
    </row>
    <row r="315" spans="1:7">
      <c r="A315" s="1"/>
      <c r="B315" s="1"/>
      <c r="C315" s="1"/>
      <c r="D315" s="1"/>
      <c r="E315" s="1"/>
      <c r="F315" s="1"/>
      <c r="G315" s="1"/>
    </row>
    <row r="316" spans="1:7">
      <c r="A316" s="1"/>
      <c r="B316" s="1"/>
      <c r="C316" s="1"/>
      <c r="D316" s="1"/>
      <c r="E316" s="1"/>
      <c r="F316" s="1"/>
      <c r="G316" s="1"/>
    </row>
    <row r="317" spans="1:7">
      <c r="A317" s="1"/>
      <c r="B317" s="1"/>
      <c r="C317" s="1"/>
      <c r="D317" s="1"/>
      <c r="E317" s="1"/>
      <c r="F317" s="1"/>
      <c r="G317" s="1"/>
    </row>
    <row r="318" spans="1:7">
      <c r="A318" s="1"/>
      <c r="B318" s="1"/>
      <c r="C318" s="1"/>
      <c r="D318" s="1"/>
      <c r="E318" s="1"/>
      <c r="F318" s="1"/>
      <c r="G318" s="1"/>
    </row>
    <row r="319" spans="1:7">
      <c r="A319" s="1"/>
      <c r="B319" s="1"/>
      <c r="C319" s="1"/>
      <c r="D319" s="1"/>
      <c r="E319" s="1"/>
      <c r="F319" s="1"/>
      <c r="G319" s="1"/>
    </row>
    <row r="320" spans="1:7">
      <c r="A320" s="1"/>
      <c r="B320" s="1"/>
      <c r="C320" s="1"/>
      <c r="D320" s="1"/>
      <c r="E320" s="1"/>
      <c r="F320" s="1"/>
      <c r="G320" s="1"/>
    </row>
    <row r="321" spans="1:7">
      <c r="A321" s="1"/>
      <c r="B321" s="1"/>
      <c r="C321" s="1"/>
      <c r="D321" s="1"/>
      <c r="E321" s="1"/>
      <c r="F321" s="1"/>
      <c r="G321" s="1"/>
    </row>
    <row r="322" spans="1:7">
      <c r="A322" s="1"/>
      <c r="B322" s="1"/>
      <c r="C322" s="1"/>
      <c r="D322" s="1"/>
      <c r="E322" s="1"/>
      <c r="F322" s="1"/>
      <c r="G322" s="1"/>
    </row>
    <row r="323" spans="1:7">
      <c r="A323" s="1"/>
      <c r="B323" s="1"/>
      <c r="C323" s="1"/>
      <c r="D323" s="1"/>
      <c r="E323" s="1"/>
      <c r="F323" s="1"/>
      <c r="G323" s="1"/>
    </row>
    <row r="324" spans="1:7">
      <c r="A324" s="1"/>
      <c r="B324" s="1"/>
      <c r="C324" s="1"/>
      <c r="D324" s="1"/>
      <c r="E324" s="1"/>
      <c r="F324" s="1"/>
      <c r="G324" s="1"/>
    </row>
    <row r="325" spans="1:7">
      <c r="A325" s="1"/>
      <c r="B325" s="1"/>
      <c r="C325" s="1"/>
      <c r="D325" s="1"/>
      <c r="E325" s="1"/>
      <c r="F325" s="1"/>
      <c r="G325" s="1"/>
    </row>
    <row r="326" spans="1:7">
      <c r="A326" s="1"/>
      <c r="B326" s="1"/>
      <c r="C326" s="1"/>
      <c r="D326" s="1"/>
      <c r="E326" s="1"/>
      <c r="F326" s="1"/>
      <c r="G326" s="1"/>
    </row>
    <row r="327" spans="1:7">
      <c r="A327" s="1"/>
      <c r="B327" s="1"/>
      <c r="C327" s="1"/>
      <c r="D327" s="1"/>
      <c r="E327" s="1"/>
      <c r="F327" s="1"/>
      <c r="G327" s="1"/>
    </row>
    <row r="328" spans="1:7">
      <c r="A328" s="1"/>
      <c r="B328" s="1"/>
      <c r="C328" s="1"/>
      <c r="D328" s="1"/>
      <c r="E328" s="1"/>
      <c r="F328" s="1"/>
      <c r="G328" s="1"/>
    </row>
    <row r="329" spans="1:7">
      <c r="A329" s="1"/>
      <c r="B329" s="1"/>
      <c r="C329" s="1"/>
      <c r="D329" s="1"/>
      <c r="E329" s="1"/>
      <c r="F329" s="1"/>
      <c r="G329" s="1"/>
    </row>
    <row r="330" spans="1:7">
      <c r="A330" s="1"/>
      <c r="B330" s="1"/>
      <c r="C330" s="1"/>
      <c r="D330" s="1"/>
      <c r="E330" s="1"/>
      <c r="F330" s="1"/>
      <c r="G330" s="1"/>
    </row>
    <row r="331" spans="1:7">
      <c r="A331" s="1"/>
      <c r="B331" s="1"/>
      <c r="C331" s="1"/>
      <c r="D331" s="1"/>
      <c r="E331" s="1"/>
      <c r="F331" s="1"/>
      <c r="G331" s="1"/>
    </row>
    <row r="332" spans="1:7">
      <c r="A332" s="1"/>
      <c r="B332" s="1"/>
      <c r="C332" s="1"/>
      <c r="D332" s="1"/>
      <c r="E332" s="1"/>
      <c r="F332" s="1"/>
      <c r="G332" s="1"/>
    </row>
    <row r="333" spans="1:7">
      <c r="A333" s="1"/>
      <c r="B333" s="1"/>
      <c r="C333" s="1"/>
      <c r="D333" s="1"/>
      <c r="E333" s="1"/>
      <c r="F333" s="1"/>
      <c r="G333" s="1"/>
    </row>
    <row r="334" spans="1:7">
      <c r="A334" s="1"/>
      <c r="B334" s="1"/>
      <c r="C334" s="1"/>
      <c r="D334" s="1"/>
      <c r="E334" s="1"/>
      <c r="F334" s="1"/>
      <c r="G334" s="1"/>
    </row>
    <row r="335" spans="1:7">
      <c r="A335" s="1"/>
      <c r="B335" s="1"/>
      <c r="C335" s="1"/>
      <c r="D335" s="1"/>
      <c r="E335" s="1"/>
      <c r="F335" s="1"/>
      <c r="G335" s="1"/>
    </row>
    <row r="336" spans="1:7">
      <c r="A336" s="1"/>
      <c r="B336" s="1"/>
      <c r="C336" s="1"/>
      <c r="D336" s="1"/>
      <c r="E336" s="1"/>
      <c r="F336" s="1"/>
      <c r="G336" s="1"/>
    </row>
    <row r="337" spans="1:7">
      <c r="A337" s="1"/>
      <c r="B337" s="1"/>
      <c r="C337" s="1"/>
      <c r="D337" s="1"/>
      <c r="E337" s="1"/>
      <c r="F337" s="1"/>
      <c r="G337" s="1"/>
    </row>
    <row r="338" spans="1:7">
      <c r="A338" s="1"/>
      <c r="B338" s="1"/>
      <c r="C338" s="1"/>
      <c r="D338" s="1"/>
      <c r="E338" s="1"/>
      <c r="F338" s="1"/>
      <c r="G338" s="1"/>
    </row>
    <row r="339" spans="1:7">
      <c r="A339" s="1"/>
      <c r="B339" s="1"/>
      <c r="C339" s="1"/>
      <c r="D339" s="1"/>
      <c r="E339" s="1"/>
      <c r="F339" s="1"/>
      <c r="G339" s="1"/>
    </row>
    <row r="340" spans="1:7">
      <c r="A340" s="1"/>
      <c r="B340" s="1"/>
      <c r="C340" s="1"/>
      <c r="D340" s="1"/>
      <c r="E340" s="1"/>
      <c r="F340" s="1"/>
      <c r="G340" s="1"/>
    </row>
    <row r="341" spans="1:7">
      <c r="A341" s="1"/>
      <c r="B341" s="1"/>
      <c r="C341" s="1"/>
      <c r="D341" s="1"/>
      <c r="E341" s="1"/>
      <c r="F341" s="1"/>
      <c r="G341" s="1"/>
    </row>
    <row r="342" spans="1:7">
      <c r="A342" s="1"/>
      <c r="B342" s="1"/>
      <c r="C342" s="1"/>
      <c r="D342" s="1"/>
      <c r="E342" s="1"/>
      <c r="F342" s="1"/>
      <c r="G342" s="1"/>
    </row>
    <row r="343" spans="1:7">
      <c r="A343" s="1"/>
      <c r="B343" s="1"/>
      <c r="C343" s="1"/>
      <c r="D343" s="1"/>
      <c r="E343" s="1"/>
      <c r="F343" s="1"/>
      <c r="G343" s="1"/>
    </row>
    <row r="344" spans="1:7">
      <c r="A344" s="1"/>
      <c r="B344" s="1"/>
      <c r="C344" s="1"/>
      <c r="D344" s="1"/>
      <c r="E344" s="1"/>
      <c r="F344" s="1"/>
      <c r="G344" s="1"/>
    </row>
    <row r="345" spans="1:7">
      <c r="A345" s="1"/>
      <c r="B345" s="1"/>
      <c r="C345" s="1"/>
      <c r="D345" s="1"/>
      <c r="E345" s="1"/>
      <c r="F345" s="1"/>
      <c r="G345" s="1"/>
    </row>
    <row r="346" spans="1:7">
      <c r="A346" s="1"/>
      <c r="B346" s="1"/>
      <c r="C346" s="1"/>
      <c r="D346" s="1"/>
      <c r="E346" s="1"/>
      <c r="F346" s="1"/>
      <c r="G346" s="1"/>
    </row>
    <row r="347" spans="1:7">
      <c r="A347" s="1"/>
      <c r="B347" s="1"/>
      <c r="C347" s="1"/>
      <c r="D347" s="1"/>
      <c r="E347" s="1"/>
      <c r="F347" s="1"/>
      <c r="G347" s="1"/>
    </row>
    <row r="348" spans="1:7">
      <c r="A348" s="1"/>
      <c r="B348" s="1"/>
      <c r="C348" s="1"/>
      <c r="D348" s="1"/>
      <c r="E348" s="1"/>
      <c r="F348" s="1"/>
      <c r="G348" s="1"/>
    </row>
    <row r="349" spans="1:7">
      <c r="A349" s="1"/>
      <c r="B349" s="1"/>
      <c r="C349" s="1"/>
      <c r="D349" s="1"/>
      <c r="E349" s="1"/>
      <c r="F349" s="1"/>
      <c r="G349" s="1"/>
    </row>
    <row r="350" spans="1:7">
      <c r="A350" s="1"/>
      <c r="B350" s="1"/>
      <c r="C350" s="1"/>
      <c r="D350" s="1"/>
      <c r="E350" s="1"/>
      <c r="F350" s="1"/>
      <c r="G350" s="1"/>
    </row>
    <row r="351" spans="1:7">
      <c r="A351" s="1"/>
      <c r="B351" s="1"/>
      <c r="C351" s="1"/>
      <c r="D351" s="1"/>
      <c r="E351" s="1"/>
      <c r="F351" s="1"/>
      <c r="G351" s="1"/>
    </row>
    <row r="352" spans="1:7">
      <c r="A352" s="1"/>
      <c r="B352" s="1"/>
      <c r="C352" s="1"/>
      <c r="D352" s="1"/>
      <c r="E352" s="1"/>
      <c r="F352" s="1"/>
      <c r="G352" s="1"/>
    </row>
    <row r="353" spans="1:7">
      <c r="A353" s="1"/>
      <c r="B353" s="1"/>
      <c r="C353" s="1"/>
      <c r="D353" s="1"/>
      <c r="E353" s="1"/>
      <c r="F353" s="1"/>
      <c r="G353" s="1"/>
    </row>
    <row r="354" spans="1:7">
      <c r="A354" s="1"/>
      <c r="B354" s="1"/>
      <c r="C354" s="1"/>
      <c r="D354" s="1"/>
      <c r="E354" s="1"/>
      <c r="F354" s="1"/>
      <c r="G354" s="1"/>
    </row>
    <row r="355" spans="1:7">
      <c r="A355" s="1"/>
      <c r="B355" s="1"/>
      <c r="C355" s="1"/>
      <c r="D355" s="1"/>
      <c r="E355" s="1"/>
      <c r="F355" s="1"/>
      <c r="G355" s="1"/>
    </row>
    <row r="356" spans="1:7">
      <c r="A356" s="1"/>
      <c r="B356" s="1"/>
      <c r="C356" s="1"/>
      <c r="D356" s="1"/>
      <c r="E356" s="1"/>
      <c r="F356" s="1"/>
      <c r="G356" s="1"/>
    </row>
    <row r="357" spans="1:7">
      <c r="A357" s="1"/>
      <c r="B357" s="1"/>
      <c r="C357" s="1"/>
      <c r="D357" s="1"/>
      <c r="E357" s="1"/>
      <c r="F357" s="1"/>
      <c r="G357" s="1"/>
    </row>
    <row r="358" spans="1:7">
      <c r="A358" s="1"/>
      <c r="B358" s="1"/>
      <c r="C358" s="1"/>
      <c r="D358" s="1"/>
      <c r="E358" s="1"/>
      <c r="F358" s="1"/>
      <c r="G358" s="1"/>
    </row>
    <row r="359" spans="1:7">
      <c r="A359" s="1"/>
      <c r="B359" s="1"/>
      <c r="C359" s="1"/>
      <c r="D359" s="1"/>
      <c r="E359" s="1"/>
      <c r="F359" s="1"/>
      <c r="G359" s="1"/>
    </row>
    <row r="360" spans="1:7">
      <c r="A360" s="1"/>
      <c r="B360" s="1"/>
      <c r="C360" s="1"/>
      <c r="D360" s="1"/>
      <c r="E360" s="1"/>
      <c r="F360" s="1"/>
      <c r="G360" s="1"/>
    </row>
    <row r="361" spans="1:7">
      <c r="A361" s="1"/>
      <c r="B361" s="1"/>
      <c r="C361" s="1"/>
      <c r="D361" s="1"/>
      <c r="E361" s="1"/>
      <c r="F361" s="1"/>
      <c r="G361" s="1"/>
    </row>
    <row r="362" spans="1:7">
      <c r="A362" s="1"/>
      <c r="B362" s="1"/>
      <c r="C362" s="1"/>
      <c r="D362" s="1"/>
      <c r="E362" s="1"/>
      <c r="F362" s="1"/>
      <c r="G362" s="1"/>
    </row>
    <row r="363" spans="1:7">
      <c r="A363" s="1"/>
      <c r="B363" s="1"/>
      <c r="C363" s="1"/>
      <c r="D363" s="1"/>
      <c r="E363" s="1"/>
      <c r="F363" s="1"/>
      <c r="G363" s="1"/>
    </row>
    <row r="364" spans="1:7">
      <c r="A364" s="1"/>
      <c r="B364" s="1"/>
      <c r="C364" s="1"/>
      <c r="D364" s="1"/>
      <c r="E364" s="1"/>
      <c r="F364" s="1"/>
      <c r="G364" s="1"/>
    </row>
    <row r="365" spans="1:7">
      <c r="A365" s="1"/>
      <c r="B365" s="1"/>
      <c r="C365" s="1"/>
      <c r="D365" s="1"/>
      <c r="E365" s="1"/>
      <c r="F365" s="1"/>
      <c r="G365" s="1"/>
    </row>
    <row r="366" spans="1:7">
      <c r="A366" s="1"/>
      <c r="B366" s="1"/>
      <c r="C366" s="1"/>
      <c r="D366" s="1"/>
      <c r="E366" s="1"/>
      <c r="F366" s="1"/>
      <c r="G366" s="1"/>
    </row>
    <row r="367" spans="1:7">
      <c r="A367" s="1"/>
      <c r="B367" s="1"/>
      <c r="C367" s="1"/>
      <c r="D367" s="1"/>
      <c r="E367" s="1"/>
      <c r="F367" s="1"/>
      <c r="G367" s="1"/>
    </row>
    <row r="368" spans="1:7">
      <c r="A368" s="1"/>
      <c r="B368" s="1"/>
      <c r="C368" s="1"/>
      <c r="D368" s="1"/>
      <c r="E368" s="1"/>
      <c r="F368" s="1"/>
      <c r="G368" s="1"/>
    </row>
    <row r="369" spans="1:7">
      <c r="A369" s="1"/>
      <c r="B369" s="1"/>
      <c r="C369" s="1"/>
      <c r="D369" s="1"/>
      <c r="E369" s="1"/>
      <c r="F369" s="1"/>
      <c r="G369" s="1"/>
    </row>
    <row r="370" spans="1:7">
      <c r="A370" s="1"/>
      <c r="B370" s="1"/>
      <c r="C370" s="1"/>
      <c r="D370" s="1"/>
      <c r="E370" s="1"/>
      <c r="F370" s="1"/>
      <c r="G370" s="1"/>
    </row>
    <row r="371" spans="1:7">
      <c r="A371" s="1"/>
      <c r="B371" s="1"/>
      <c r="C371" s="1"/>
      <c r="D371" s="1"/>
      <c r="E371" s="1"/>
      <c r="F371" s="1"/>
      <c r="G371" s="1"/>
    </row>
    <row r="372" spans="1:7">
      <c r="A372" s="1"/>
      <c r="B372" s="1"/>
      <c r="C372" s="1"/>
      <c r="D372" s="1"/>
      <c r="E372" s="1"/>
      <c r="F372" s="1"/>
      <c r="G372" s="1"/>
    </row>
    <row r="373" spans="1:7">
      <c r="A373" s="1"/>
      <c r="B373" s="1"/>
      <c r="C373" s="1"/>
      <c r="D373" s="1"/>
      <c r="E373" s="1"/>
      <c r="F373" s="1"/>
      <c r="G373" s="1"/>
    </row>
    <row r="374" spans="1:7">
      <c r="A374" s="1"/>
      <c r="B374" s="1"/>
      <c r="C374" s="1"/>
      <c r="D374" s="1"/>
      <c r="E374" s="1"/>
      <c r="F374" s="1"/>
      <c r="G374" s="1"/>
    </row>
    <row r="375" spans="1:7">
      <c r="A375" s="1"/>
      <c r="B375" s="1"/>
      <c r="C375" s="1"/>
      <c r="D375" s="1"/>
      <c r="E375" s="1"/>
      <c r="F375" s="1"/>
      <c r="G375" s="1"/>
    </row>
    <row r="376" spans="1:7">
      <c r="A376" s="1"/>
      <c r="B376" s="1"/>
      <c r="C376" s="1"/>
      <c r="D376" s="1"/>
      <c r="E376" s="1"/>
      <c r="F376" s="1"/>
      <c r="G376" s="1"/>
    </row>
    <row r="377" spans="1:7">
      <c r="A377" s="1"/>
      <c r="B377" s="1"/>
      <c r="C377" s="1"/>
      <c r="D377" s="1"/>
      <c r="E377" s="1"/>
      <c r="F377" s="1"/>
      <c r="G377" s="1"/>
    </row>
    <row r="378" spans="1:7">
      <c r="A378" s="1"/>
      <c r="B378" s="1"/>
      <c r="C378" s="1"/>
      <c r="D378" s="1"/>
      <c r="E378" s="1"/>
      <c r="F378" s="1"/>
      <c r="G378" s="1"/>
    </row>
    <row r="379" spans="1:7">
      <c r="A379" s="1"/>
      <c r="B379" s="1"/>
      <c r="C379" s="1"/>
      <c r="D379" s="1"/>
      <c r="E379" s="1"/>
      <c r="F379" s="1"/>
      <c r="G379" s="1"/>
    </row>
    <row r="380" spans="1:7">
      <c r="A380" s="1"/>
      <c r="B380" s="1"/>
      <c r="C380" s="1"/>
      <c r="D380" s="1"/>
      <c r="E380" s="1"/>
      <c r="F380" s="1"/>
      <c r="G380" s="1"/>
    </row>
    <row r="381" spans="1:7">
      <c r="A381" s="1"/>
      <c r="B381" s="1"/>
      <c r="C381" s="1"/>
      <c r="D381" s="1"/>
      <c r="E381" s="1"/>
      <c r="F381" s="1"/>
      <c r="G381" s="1"/>
    </row>
    <row r="382" spans="1:7">
      <c r="A382" s="1"/>
      <c r="B382" s="1"/>
      <c r="C382" s="1"/>
      <c r="D382" s="1"/>
      <c r="E382" s="1"/>
      <c r="F382" s="1"/>
      <c r="G382" s="1"/>
    </row>
    <row r="383" spans="1:7">
      <c r="A383" s="1"/>
      <c r="B383" s="1"/>
      <c r="C383" s="1"/>
      <c r="D383" s="1"/>
      <c r="E383" s="1"/>
      <c r="F383" s="1"/>
      <c r="G383" s="1"/>
    </row>
    <row r="384" spans="1:7">
      <c r="A384" s="1"/>
      <c r="B384" s="1"/>
      <c r="C384" s="1"/>
      <c r="D384" s="1"/>
      <c r="E384" s="1"/>
      <c r="F384" s="1"/>
      <c r="G384" s="1"/>
    </row>
    <row r="385" spans="1:7">
      <c r="A385" s="1"/>
      <c r="B385" s="1"/>
      <c r="C385" s="1"/>
      <c r="D385" s="1"/>
      <c r="E385" s="1"/>
      <c r="F385" s="1"/>
      <c r="G385" s="1"/>
    </row>
    <row r="386" spans="1:7">
      <c r="A386" s="1"/>
      <c r="B386" s="1"/>
      <c r="C386" s="1"/>
      <c r="D386" s="1"/>
      <c r="E386" s="1"/>
      <c r="F386" s="1"/>
      <c r="G386" s="1"/>
    </row>
    <row r="387" spans="1:7">
      <c r="A387" s="1"/>
      <c r="B387" s="1"/>
      <c r="C387" s="1"/>
      <c r="D387" s="1"/>
      <c r="E387" s="1"/>
      <c r="F387" s="1"/>
      <c r="G387" s="1"/>
    </row>
    <row r="388" spans="1:7">
      <c r="A388" s="1"/>
      <c r="B388" s="1"/>
      <c r="C388" s="1"/>
      <c r="D388" s="1"/>
      <c r="E388" s="1"/>
      <c r="F388" s="1"/>
      <c r="G388" s="1"/>
    </row>
    <row r="389" spans="1:7">
      <c r="A389" s="1"/>
      <c r="B389" s="1"/>
      <c r="C389" s="1"/>
      <c r="D389" s="1"/>
      <c r="E389" s="1"/>
      <c r="F389" s="1"/>
      <c r="G389" s="1"/>
    </row>
    <row r="390" spans="1:7">
      <c r="A390" s="1"/>
      <c r="B390" s="1"/>
      <c r="C390" s="1"/>
      <c r="D390" s="1"/>
      <c r="E390" s="1"/>
      <c r="F390" s="1"/>
      <c r="G390" s="1"/>
    </row>
    <row r="391" spans="1:7">
      <c r="A391" s="1"/>
      <c r="B391" s="1"/>
      <c r="C391" s="1"/>
      <c r="D391" s="1"/>
      <c r="E391" s="1"/>
      <c r="F391" s="1"/>
      <c r="G391" s="1"/>
    </row>
    <row r="392" spans="1:7">
      <c r="A392" s="1"/>
      <c r="B392" s="1"/>
      <c r="C392" s="1"/>
      <c r="D392" s="1"/>
      <c r="E392" s="1"/>
      <c r="F392" s="1"/>
      <c r="G392" s="1"/>
    </row>
    <row r="393" spans="1:7">
      <c r="A393" s="1"/>
      <c r="B393" s="1"/>
      <c r="C393" s="1"/>
      <c r="D393" s="1"/>
      <c r="E393" s="1"/>
      <c r="F393" s="1"/>
      <c r="G393" s="1"/>
    </row>
    <row r="394" spans="1:7">
      <c r="A394" s="1"/>
      <c r="B394" s="1"/>
      <c r="C394" s="1"/>
      <c r="D394" s="1"/>
      <c r="E394" s="1"/>
      <c r="F394" s="1"/>
      <c r="G394" s="1"/>
    </row>
    <row r="395" spans="1:7">
      <c r="A395" s="1"/>
      <c r="B395" s="1"/>
      <c r="C395" s="1"/>
      <c r="D395" s="1"/>
      <c r="E395" s="1"/>
      <c r="F395" s="1"/>
      <c r="G395" s="1"/>
    </row>
    <row r="396" spans="1:7">
      <c r="A396" s="1"/>
      <c r="B396" s="1"/>
      <c r="C396" s="1"/>
      <c r="D396" s="1"/>
      <c r="E396" s="1"/>
      <c r="F396" s="1"/>
      <c r="G396" s="1"/>
    </row>
    <row r="397" spans="1:7">
      <c r="A397" s="1"/>
      <c r="B397" s="1"/>
      <c r="C397" s="1"/>
      <c r="D397" s="1"/>
      <c r="E397" s="1"/>
      <c r="F397" s="1"/>
      <c r="G397" s="1"/>
    </row>
    <row r="398" spans="1:7">
      <c r="A398" s="1"/>
      <c r="B398" s="1"/>
      <c r="C398" s="1"/>
      <c r="D398" s="1"/>
      <c r="E398" s="1"/>
      <c r="F398" s="1"/>
      <c r="G398" s="1"/>
    </row>
    <row r="399" spans="1:7">
      <c r="A399" s="1"/>
      <c r="B399" s="1"/>
      <c r="C399" s="1"/>
      <c r="D399" s="1"/>
      <c r="E399" s="1"/>
      <c r="F399" s="1"/>
      <c r="G399" s="1"/>
    </row>
    <row r="400" spans="1:7">
      <c r="A400" s="1"/>
      <c r="B400" s="1"/>
      <c r="C400" s="1"/>
      <c r="D400" s="1"/>
      <c r="E400" s="1"/>
      <c r="F400" s="1"/>
      <c r="G400" s="1"/>
    </row>
    <row r="401" spans="1:7">
      <c r="A401" s="1"/>
      <c r="B401" s="1"/>
      <c r="C401" s="1"/>
      <c r="D401" s="1"/>
      <c r="E401" s="1"/>
      <c r="F401" s="1"/>
      <c r="G401" s="1"/>
    </row>
    <row r="402" spans="1:7">
      <c r="A402" s="1"/>
      <c r="B402" s="1"/>
      <c r="C402" s="1"/>
      <c r="D402" s="1"/>
      <c r="E402" s="1"/>
      <c r="F402" s="1"/>
      <c r="G402" s="1"/>
    </row>
    <row r="403" spans="1:7">
      <c r="A403" s="1"/>
      <c r="B403" s="1"/>
      <c r="C403" s="1"/>
      <c r="D403" s="1"/>
      <c r="E403" s="1"/>
      <c r="F403" s="1"/>
      <c r="G403" s="1"/>
    </row>
    <row r="404" spans="1:7">
      <c r="A404" s="1"/>
      <c r="B404" s="1"/>
      <c r="C404" s="1"/>
      <c r="D404" s="1"/>
      <c r="E404" s="1"/>
      <c r="F404" s="1"/>
      <c r="G404" s="1"/>
    </row>
    <row r="405" spans="1:7">
      <c r="A405" s="1"/>
      <c r="B405" s="1"/>
      <c r="C405" s="1"/>
      <c r="D405" s="1"/>
      <c r="E405" s="1"/>
      <c r="F405" s="1"/>
      <c r="G405" s="1"/>
    </row>
    <row r="406" spans="1:7">
      <c r="A406" s="1"/>
      <c r="B406" s="1"/>
      <c r="C406" s="1"/>
      <c r="D406" s="1"/>
      <c r="E406" s="1"/>
      <c r="F406" s="1"/>
      <c r="G406" s="1"/>
    </row>
    <row r="407" spans="1:7">
      <c r="A407" s="1"/>
      <c r="B407" s="1"/>
      <c r="C407" s="1"/>
      <c r="D407" s="1"/>
      <c r="E407" s="1"/>
      <c r="F407" s="1"/>
      <c r="G407" s="1"/>
    </row>
    <row r="408" spans="1:7">
      <c r="A408" s="1"/>
      <c r="B408" s="1"/>
      <c r="C408" s="1"/>
      <c r="D408" s="1"/>
      <c r="E408" s="1"/>
      <c r="F408" s="1"/>
      <c r="G408" s="1"/>
    </row>
    <row r="409" spans="1:7">
      <c r="A409" s="1"/>
      <c r="B409" s="1"/>
      <c r="C409" s="1"/>
      <c r="D409" s="1"/>
      <c r="E409" s="1"/>
      <c r="F409" s="1"/>
      <c r="G409" s="1"/>
    </row>
    <row r="410" spans="1:7">
      <c r="A410" s="1"/>
      <c r="B410" s="1"/>
      <c r="C410" s="1"/>
      <c r="D410" s="1"/>
      <c r="E410" s="1"/>
      <c r="F410" s="1"/>
      <c r="G410" s="1"/>
    </row>
    <row r="411" spans="1:7">
      <c r="A411" s="1"/>
      <c r="B411" s="1"/>
      <c r="C411" s="1"/>
      <c r="D411" s="1"/>
      <c r="E411" s="1"/>
      <c r="F411" s="1"/>
      <c r="G411" s="1"/>
    </row>
    <row r="412" spans="1:7">
      <c r="A412" s="1"/>
      <c r="B412" s="1"/>
      <c r="C412" s="1"/>
      <c r="D412" s="1"/>
      <c r="E412" s="1"/>
      <c r="F412" s="1"/>
      <c r="G412" s="1"/>
    </row>
    <row r="413" spans="1:7">
      <c r="A413" s="1"/>
      <c r="B413" s="1"/>
      <c r="C413" s="1"/>
      <c r="D413" s="1"/>
      <c r="E413" s="1"/>
      <c r="F413" s="1"/>
      <c r="G413" s="1"/>
    </row>
    <row r="414" spans="1:7">
      <c r="A414" s="1"/>
      <c r="B414" s="1"/>
      <c r="C414" s="1"/>
      <c r="D414" s="1"/>
      <c r="E414" s="1"/>
      <c r="F414" s="1"/>
      <c r="G414" s="1"/>
    </row>
    <row r="415" spans="1:7">
      <c r="A415" s="1"/>
      <c r="B415" s="1"/>
      <c r="C415" s="1"/>
      <c r="D415" s="1"/>
      <c r="E415" s="1"/>
      <c r="F415" s="1"/>
      <c r="G415" s="1"/>
    </row>
    <row r="416" spans="1:7">
      <c r="A416" s="1"/>
      <c r="B416" s="1"/>
      <c r="C416" s="1"/>
      <c r="D416" s="1"/>
      <c r="E416" s="1"/>
      <c r="F416" s="1"/>
      <c r="G416" s="1"/>
    </row>
    <row r="417" spans="1:7">
      <c r="A417" s="1"/>
      <c r="B417" s="1"/>
      <c r="C417" s="1"/>
      <c r="D417" s="1"/>
      <c r="E417" s="1"/>
      <c r="F417" s="1"/>
      <c r="G417" s="1"/>
    </row>
    <row r="418" spans="1:7">
      <c r="A418" s="1"/>
      <c r="B418" s="1"/>
      <c r="C418" s="1"/>
      <c r="D418" s="1"/>
      <c r="E418" s="1"/>
      <c r="F418" s="1"/>
      <c r="G418" s="1"/>
    </row>
    <row r="419" spans="1:7">
      <c r="A419" s="1"/>
      <c r="B419" s="1"/>
      <c r="C419" s="1"/>
      <c r="D419" s="1"/>
      <c r="E419" s="1"/>
      <c r="F419" s="1"/>
      <c r="G419" s="1"/>
    </row>
    <row r="420" spans="1:7">
      <c r="A420" s="1"/>
      <c r="B420" s="1"/>
      <c r="C420" s="1"/>
      <c r="D420" s="1"/>
      <c r="E420" s="1"/>
      <c r="F420" s="1"/>
      <c r="G420" s="1"/>
    </row>
    <row r="421" spans="1:7">
      <c r="A421" s="1"/>
      <c r="B421" s="1"/>
      <c r="C421" s="1"/>
      <c r="D421" s="1"/>
      <c r="E421" s="1"/>
      <c r="F421" s="1"/>
      <c r="G421" s="1"/>
    </row>
    <row r="422" spans="1:7">
      <c r="A422" s="1"/>
      <c r="B422" s="1"/>
      <c r="C422" s="1"/>
      <c r="D422" s="1"/>
      <c r="E422" s="1"/>
      <c r="F422" s="1"/>
      <c r="G422" s="1"/>
    </row>
    <row r="423" spans="1:7">
      <c r="A423" s="1"/>
      <c r="B423" s="1"/>
      <c r="C423" s="1"/>
      <c r="D423" s="1"/>
      <c r="E423" s="1"/>
      <c r="F423" s="1"/>
      <c r="G423" s="1"/>
    </row>
    <row r="424" spans="1:7">
      <c r="A424" s="1"/>
      <c r="B424" s="1"/>
      <c r="C424" s="1"/>
      <c r="D424" s="1"/>
      <c r="E424" s="1"/>
      <c r="F424" s="1"/>
      <c r="G424" s="1"/>
    </row>
    <row r="425" spans="1:7">
      <c r="A425" s="1"/>
      <c r="B425" s="1"/>
      <c r="C425" s="1"/>
      <c r="D425" s="1"/>
      <c r="E425" s="1"/>
      <c r="F425" s="1"/>
      <c r="G425" s="1"/>
    </row>
    <row r="426" spans="1:7">
      <c r="A426" s="1"/>
      <c r="B426" s="1"/>
      <c r="C426" s="1"/>
      <c r="D426" s="1"/>
      <c r="E426" s="1"/>
      <c r="F426" s="1"/>
      <c r="G426" s="1"/>
    </row>
    <row r="427" spans="1:7">
      <c r="A427" s="1"/>
      <c r="B427" s="1"/>
      <c r="C427" s="1"/>
      <c r="D427" s="1"/>
      <c r="E427" s="1"/>
      <c r="F427" s="1"/>
      <c r="G427" s="1"/>
    </row>
    <row r="428" spans="1:7">
      <c r="A428" s="1"/>
      <c r="B428" s="1"/>
      <c r="C428" s="1"/>
      <c r="D428" s="1"/>
      <c r="E428" s="1"/>
      <c r="F428" s="1"/>
      <c r="G428" s="1"/>
    </row>
    <row r="429" spans="1:7">
      <c r="A429" s="1"/>
      <c r="B429" s="1"/>
      <c r="C429" s="1"/>
      <c r="D429" s="1"/>
      <c r="E429" s="1"/>
      <c r="F429" s="1"/>
      <c r="G429" s="1"/>
    </row>
    <row r="430" spans="1:7">
      <c r="A430" s="1"/>
      <c r="B430" s="1"/>
      <c r="C430" s="1"/>
      <c r="D430" s="1"/>
      <c r="E430" s="1"/>
      <c r="F430" s="1"/>
      <c r="G430" s="1"/>
    </row>
    <row r="431" spans="1:7">
      <c r="A431" s="1"/>
      <c r="B431" s="1"/>
      <c r="C431" s="1"/>
      <c r="D431" s="1"/>
      <c r="E431" s="1"/>
      <c r="F431" s="1"/>
      <c r="G431" s="1"/>
    </row>
    <row r="432" spans="1:7">
      <c r="A432" s="1"/>
      <c r="B432" s="1"/>
      <c r="C432" s="1"/>
      <c r="D432" s="1"/>
      <c r="E432" s="1"/>
      <c r="F432" s="1"/>
      <c r="G432" s="1"/>
    </row>
    <row r="433" spans="1:7">
      <c r="A433" s="1"/>
      <c r="B433" s="1"/>
      <c r="C433" s="1"/>
      <c r="D433" s="1"/>
      <c r="E433" s="1"/>
      <c r="F433" s="1"/>
      <c r="G433" s="1"/>
    </row>
    <row r="434" spans="1:7">
      <c r="A434" s="1"/>
      <c r="B434" s="1"/>
      <c r="C434" s="1"/>
      <c r="D434" s="1"/>
      <c r="E434" s="1"/>
      <c r="F434" s="1"/>
      <c r="G434" s="1"/>
    </row>
    <row r="435" spans="1:7">
      <c r="A435" s="1"/>
      <c r="B435" s="1"/>
      <c r="C435" s="1"/>
      <c r="D435" s="1"/>
      <c r="E435" s="1"/>
      <c r="F435" s="1"/>
      <c r="G435" s="1"/>
    </row>
    <row r="436" spans="1:7">
      <c r="A436" s="1"/>
      <c r="B436" s="1"/>
      <c r="C436" s="1"/>
      <c r="D436" s="1"/>
      <c r="E436" s="1"/>
      <c r="F436" s="1"/>
      <c r="G436" s="1"/>
    </row>
    <row r="437" spans="1:7">
      <c r="A437" s="1"/>
      <c r="B437" s="1"/>
      <c r="C437" s="1"/>
      <c r="D437" s="1"/>
      <c r="E437" s="1"/>
      <c r="F437" s="1"/>
      <c r="G437" s="1"/>
    </row>
    <row r="438" spans="1:7">
      <c r="A438" s="1"/>
      <c r="B438" s="1"/>
      <c r="C438" s="1"/>
      <c r="D438" s="1"/>
      <c r="E438" s="1"/>
      <c r="F438" s="1"/>
      <c r="G438" s="1"/>
    </row>
    <row r="439" spans="1:7">
      <c r="A439" s="1"/>
      <c r="B439" s="1"/>
      <c r="C439" s="1"/>
      <c r="D439" s="1"/>
      <c r="E439" s="1"/>
      <c r="F439" s="1"/>
      <c r="G439" s="1"/>
    </row>
    <row r="440" spans="1:7">
      <c r="A440" s="1"/>
      <c r="B440" s="1"/>
      <c r="C440" s="1"/>
      <c r="D440" s="1"/>
      <c r="E440" s="1"/>
      <c r="F440" s="1"/>
      <c r="G440" s="1"/>
    </row>
    <row r="441" spans="1:7">
      <c r="A441" s="1"/>
      <c r="B441" s="1"/>
      <c r="C441" s="1"/>
      <c r="D441" s="1"/>
      <c r="E441" s="1"/>
      <c r="F441" s="1"/>
      <c r="G441" s="1"/>
    </row>
    <row r="442" spans="1:7">
      <c r="A442" s="1"/>
      <c r="B442" s="1"/>
      <c r="C442" s="1"/>
      <c r="D442" s="1"/>
      <c r="E442" s="1"/>
      <c r="F442" s="1"/>
      <c r="G442" s="1"/>
    </row>
    <row r="443" spans="1:7">
      <c r="A443" s="1"/>
      <c r="B443" s="1"/>
      <c r="C443" s="1"/>
      <c r="D443" s="1"/>
      <c r="E443" s="1"/>
      <c r="F443" s="1"/>
      <c r="G443" s="1"/>
    </row>
    <row r="444" spans="1:7">
      <c r="A444" s="1"/>
      <c r="B444" s="1"/>
      <c r="C444" s="1"/>
      <c r="D444" s="1"/>
      <c r="E444" s="1"/>
      <c r="F444" s="1"/>
      <c r="G444" s="1"/>
    </row>
    <row r="445" spans="1:7">
      <c r="A445" s="1"/>
      <c r="B445" s="1"/>
      <c r="C445" s="1"/>
      <c r="D445" s="1"/>
      <c r="E445" s="1"/>
      <c r="F445" s="1"/>
      <c r="G445" s="1"/>
    </row>
    <row r="446" spans="1:7">
      <c r="A446" s="1"/>
      <c r="B446" s="1"/>
      <c r="C446" s="1"/>
      <c r="D446" s="1"/>
      <c r="E446" s="1"/>
      <c r="F446" s="1"/>
      <c r="G446" s="1"/>
    </row>
    <row r="447" spans="1:7">
      <c r="A447" s="1"/>
      <c r="B447" s="1"/>
      <c r="C447" s="1"/>
      <c r="D447" s="1"/>
      <c r="E447" s="1"/>
      <c r="F447" s="1"/>
      <c r="G447" s="1"/>
    </row>
    <row r="448" spans="1:7">
      <c r="A448" s="1"/>
      <c r="B448" s="1"/>
      <c r="C448" s="1"/>
      <c r="D448" s="1"/>
      <c r="E448" s="1"/>
      <c r="F448" s="1"/>
      <c r="G448" s="1"/>
    </row>
    <row r="449" spans="1:7">
      <c r="A449" s="1"/>
      <c r="B449" s="1"/>
      <c r="C449" s="1"/>
      <c r="D449" s="1"/>
      <c r="E449" s="1"/>
      <c r="F449" s="1"/>
      <c r="G449" s="1"/>
    </row>
    <row r="450" spans="1:7">
      <c r="A450" s="1"/>
      <c r="B450" s="1"/>
      <c r="C450" s="1"/>
      <c r="D450" s="1"/>
      <c r="E450" s="1"/>
      <c r="F450" s="1"/>
      <c r="G450" s="1"/>
    </row>
    <row r="451" spans="1:7">
      <c r="A451" s="1"/>
      <c r="B451" s="1"/>
      <c r="C451" s="1"/>
      <c r="D451" s="1"/>
      <c r="E451" s="1"/>
      <c r="F451" s="1"/>
      <c r="G451" s="1"/>
    </row>
    <row r="452" spans="1:7">
      <c r="A452" s="1"/>
      <c r="B452" s="1"/>
      <c r="C452" s="1"/>
      <c r="D452" s="1"/>
      <c r="E452" s="1"/>
      <c r="F452" s="1"/>
      <c r="G452" s="1"/>
    </row>
    <row r="453" spans="1:7">
      <c r="A453" s="1"/>
      <c r="B453" s="1"/>
      <c r="C453" s="1"/>
      <c r="D453" s="1"/>
      <c r="E453" s="1"/>
      <c r="F453" s="1"/>
      <c r="G453" s="1"/>
    </row>
    <row r="454" spans="1:7">
      <c r="A454" s="1"/>
      <c r="B454" s="1"/>
      <c r="C454" s="1"/>
      <c r="D454" s="1"/>
      <c r="E454" s="1"/>
      <c r="F454" s="1"/>
      <c r="G454" s="1"/>
    </row>
    <row r="455" spans="1:7">
      <c r="A455" s="1"/>
      <c r="B455" s="1"/>
      <c r="C455" s="1"/>
      <c r="D455" s="1"/>
      <c r="E455" s="1"/>
      <c r="F455" s="1"/>
      <c r="G455" s="1"/>
    </row>
    <row r="456" spans="1:7">
      <c r="A456" s="1"/>
      <c r="B456" s="1"/>
      <c r="C456" s="1"/>
      <c r="D456" s="1"/>
      <c r="E456" s="1"/>
      <c r="F456" s="1"/>
      <c r="G456" s="1"/>
    </row>
    <row r="457" spans="1:7">
      <c r="A457" s="1"/>
      <c r="B457" s="1"/>
      <c r="C457" s="1"/>
      <c r="D457" s="1"/>
      <c r="E457" s="1"/>
      <c r="F457" s="1"/>
      <c r="G457" s="1"/>
    </row>
    <row r="458" spans="1:7">
      <c r="A458" s="1"/>
      <c r="B458" s="1"/>
      <c r="C458" s="1"/>
      <c r="D458" s="1"/>
      <c r="E458" s="1"/>
      <c r="F458" s="1"/>
      <c r="G458" s="1"/>
    </row>
    <row r="459" spans="1:7">
      <c r="A459" s="1"/>
      <c r="B459" s="1"/>
      <c r="C459" s="1"/>
      <c r="D459" s="1"/>
      <c r="E459" s="1"/>
      <c r="F459" s="1"/>
      <c r="G459" s="1"/>
    </row>
    <row r="460" spans="1:7">
      <c r="A460" s="1"/>
      <c r="B460" s="1"/>
      <c r="C460" s="1"/>
      <c r="D460" s="1"/>
      <c r="E460" s="1"/>
      <c r="F460" s="1"/>
      <c r="G460" s="1"/>
    </row>
    <row r="461" spans="1:7">
      <c r="A461" s="1"/>
      <c r="B461" s="1"/>
      <c r="C461" s="1"/>
      <c r="D461" s="1"/>
      <c r="E461" s="1"/>
      <c r="F461" s="1"/>
      <c r="G461" s="1"/>
    </row>
    <row r="462" spans="1:7">
      <c r="A462" s="1"/>
      <c r="B462" s="1"/>
      <c r="C462" s="1"/>
      <c r="D462" s="1"/>
      <c r="E462" s="1"/>
      <c r="F462" s="1"/>
      <c r="G462" s="1"/>
    </row>
    <row r="463" spans="1:7">
      <c r="A463" s="1"/>
      <c r="B463" s="1"/>
      <c r="C463" s="1"/>
      <c r="D463" s="1"/>
      <c r="E463" s="1"/>
      <c r="F463" s="1"/>
      <c r="G463" s="1"/>
    </row>
    <row r="464" spans="1:7">
      <c r="A464" s="1"/>
      <c r="B464" s="1"/>
      <c r="C464" s="1"/>
      <c r="D464" s="1"/>
      <c r="E464" s="1"/>
      <c r="F464" s="1"/>
      <c r="G464" s="1"/>
    </row>
    <row r="465" spans="1:7">
      <c r="A465" s="1"/>
      <c r="B465" s="1"/>
      <c r="C465" s="1"/>
      <c r="D465" s="1"/>
      <c r="E465" s="1"/>
      <c r="F465" s="1"/>
      <c r="G465" s="1"/>
    </row>
    <row r="466" spans="1:7">
      <c r="A466" s="1"/>
      <c r="B466" s="1"/>
      <c r="C466" s="1"/>
      <c r="D466" s="1"/>
      <c r="E466" s="1"/>
      <c r="F466" s="1"/>
      <c r="G466" s="1"/>
    </row>
    <row r="467" spans="1:7">
      <c r="A467" s="1"/>
      <c r="B467" s="1"/>
      <c r="C467" s="1"/>
      <c r="D467" s="1"/>
      <c r="E467" s="1"/>
      <c r="F467" s="1"/>
      <c r="G467" s="1"/>
    </row>
    <row r="468" spans="1:7">
      <c r="A468" s="1"/>
      <c r="B468" s="1"/>
      <c r="C468" s="1"/>
      <c r="D468" s="1"/>
      <c r="E468" s="1"/>
      <c r="F468" s="1"/>
      <c r="G468" s="1"/>
    </row>
    <row r="469" spans="1:7">
      <c r="A469" s="1"/>
      <c r="B469" s="1"/>
      <c r="C469" s="1"/>
      <c r="D469" s="1"/>
      <c r="E469" s="1"/>
      <c r="F469" s="1"/>
      <c r="G469" s="1"/>
    </row>
    <row r="470" spans="1:7">
      <c r="A470" s="1"/>
      <c r="B470" s="1"/>
      <c r="C470" s="1"/>
      <c r="D470" s="1"/>
      <c r="E470" s="1"/>
      <c r="F470" s="1"/>
      <c r="G470" s="1"/>
    </row>
    <row r="471" spans="1:7">
      <c r="A471" s="1"/>
      <c r="B471" s="1"/>
      <c r="C471" s="1"/>
      <c r="D471" s="1"/>
      <c r="E471" s="1"/>
      <c r="F471" s="1"/>
      <c r="G471" s="1"/>
    </row>
    <row r="472" spans="1:7">
      <c r="A472" s="1"/>
      <c r="B472" s="1"/>
      <c r="C472" s="1"/>
      <c r="D472" s="1"/>
      <c r="E472" s="1"/>
      <c r="F472" s="1"/>
      <c r="G472" s="1"/>
    </row>
    <row r="473" spans="1:7">
      <c r="A473" s="1"/>
      <c r="B473" s="1"/>
      <c r="C473" s="1"/>
      <c r="D473" s="1"/>
      <c r="E473" s="1"/>
      <c r="F473" s="1"/>
      <c r="G473" s="1"/>
    </row>
    <row r="474" spans="1:7">
      <c r="A474" s="1"/>
      <c r="B474" s="1"/>
      <c r="C474" s="1"/>
      <c r="D474" s="1"/>
      <c r="E474" s="1"/>
      <c r="F474" s="1"/>
      <c r="G474" s="1"/>
    </row>
    <row r="475" spans="1:7">
      <c r="A475" s="1"/>
      <c r="B475" s="1"/>
      <c r="C475" s="1"/>
      <c r="D475" s="1"/>
      <c r="E475" s="1"/>
      <c r="F475" s="1"/>
      <c r="G475" s="1"/>
    </row>
    <row r="476" spans="1:7">
      <c r="A476" s="1"/>
      <c r="B476" s="1"/>
      <c r="C476" s="1"/>
      <c r="D476" s="1"/>
      <c r="E476" s="1"/>
      <c r="F476" s="1"/>
      <c r="G476" s="1"/>
    </row>
    <row r="477" spans="1:7">
      <c r="A477" s="1"/>
      <c r="B477" s="1"/>
      <c r="C477" s="1"/>
      <c r="D477" s="1"/>
      <c r="E477" s="1"/>
      <c r="F477" s="1"/>
      <c r="G477" s="1"/>
    </row>
    <row r="478" spans="1:7">
      <c r="A478" s="1"/>
      <c r="B478" s="1"/>
      <c r="C478" s="1"/>
      <c r="D478" s="1"/>
      <c r="E478" s="1"/>
      <c r="F478" s="1"/>
      <c r="G478" s="1"/>
    </row>
    <row r="479" spans="1:7">
      <c r="A479" s="1"/>
      <c r="B479" s="1"/>
      <c r="C479" s="1"/>
      <c r="D479" s="1"/>
      <c r="E479" s="1"/>
      <c r="F479" s="1"/>
      <c r="G479" s="1"/>
    </row>
    <row r="480" spans="1:7">
      <c r="A480" s="1"/>
      <c r="B480" s="1"/>
      <c r="C480" s="1"/>
      <c r="D480" s="1"/>
      <c r="E480" s="1"/>
      <c r="F480" s="1"/>
      <c r="G480" s="1"/>
    </row>
    <row r="481" spans="1:7">
      <c r="A481" s="1"/>
      <c r="B481" s="1"/>
      <c r="C481" s="1"/>
      <c r="D481" s="1"/>
      <c r="E481" s="1"/>
      <c r="F481" s="1"/>
      <c r="G481" s="1"/>
    </row>
    <row r="482" spans="1:7">
      <c r="A482" s="1"/>
      <c r="B482" s="1"/>
      <c r="C482" s="1"/>
      <c r="D482" s="1"/>
      <c r="E482" s="1"/>
      <c r="F482" s="1"/>
      <c r="G482" s="1"/>
    </row>
    <row r="483" spans="1:7">
      <c r="A483" s="1"/>
      <c r="B483" s="1"/>
      <c r="C483" s="1"/>
      <c r="D483" s="1"/>
      <c r="E483" s="1"/>
      <c r="F483" s="1"/>
      <c r="G483" s="1"/>
    </row>
    <row r="484" spans="1:7">
      <c r="A484" s="1"/>
      <c r="B484" s="1"/>
      <c r="C484" s="1"/>
      <c r="D484" s="1"/>
      <c r="E484" s="1"/>
      <c r="F484" s="1"/>
      <c r="G484" s="1"/>
    </row>
    <row r="485" spans="1:7">
      <c r="A485" s="1"/>
      <c r="B485" s="1"/>
      <c r="C485" s="1"/>
      <c r="D485" s="1"/>
      <c r="E485" s="1"/>
      <c r="F485" s="1"/>
      <c r="G485" s="1"/>
    </row>
    <row r="486" spans="1:7">
      <c r="A486" s="1"/>
      <c r="B486" s="1"/>
      <c r="C486" s="1"/>
      <c r="D486" s="1"/>
      <c r="E486" s="1"/>
      <c r="F486" s="1"/>
      <c r="G486" s="1"/>
    </row>
    <row r="487" spans="1:7">
      <c r="A487" s="1"/>
      <c r="B487" s="1"/>
      <c r="C487" s="1"/>
      <c r="D487" s="1"/>
      <c r="E487" s="1"/>
      <c r="F487" s="1"/>
      <c r="G487" s="1"/>
    </row>
    <row r="488" spans="1:7">
      <c r="A488" s="1"/>
      <c r="B488" s="1"/>
      <c r="C488" s="1"/>
      <c r="D488" s="1"/>
      <c r="E488" s="1"/>
      <c r="F488" s="1"/>
      <c r="G488" s="1"/>
    </row>
    <row r="489" spans="1:7">
      <c r="A489" s="1"/>
      <c r="B489" s="1"/>
      <c r="C489" s="1"/>
      <c r="D489" s="1"/>
      <c r="E489" s="1"/>
      <c r="F489" s="1"/>
      <c r="G489" s="1"/>
    </row>
    <row r="490" spans="1:7">
      <c r="A490" s="1"/>
      <c r="B490" s="1"/>
      <c r="C490" s="1"/>
      <c r="D490" s="1"/>
      <c r="E490" s="1"/>
      <c r="F490" s="1"/>
      <c r="G490" s="1"/>
    </row>
    <row r="491" spans="1:7">
      <c r="A491" s="1"/>
      <c r="B491" s="1"/>
      <c r="C491" s="1"/>
      <c r="D491" s="1"/>
      <c r="E491" s="1"/>
      <c r="F491" s="1"/>
      <c r="G491" s="1"/>
    </row>
    <row r="492" spans="1:7">
      <c r="A492" s="1"/>
      <c r="B492" s="1"/>
      <c r="C492" s="1"/>
      <c r="D492" s="1"/>
      <c r="E492" s="1"/>
      <c r="F492" s="1"/>
      <c r="G492" s="1"/>
    </row>
    <row r="493" spans="1:7">
      <c r="A493" s="1"/>
      <c r="B493" s="1"/>
      <c r="C493" s="1"/>
      <c r="D493" s="1"/>
      <c r="E493" s="1"/>
      <c r="F493" s="1"/>
      <c r="G493" s="1"/>
    </row>
    <row r="494" spans="1:7">
      <c r="A494" s="1"/>
      <c r="B494" s="1"/>
      <c r="C494" s="1"/>
      <c r="D494" s="1"/>
      <c r="E494" s="1"/>
      <c r="F494" s="1"/>
      <c r="G494" s="1"/>
    </row>
    <row r="495" spans="1:7">
      <c r="A495" s="1"/>
      <c r="B495" s="1"/>
      <c r="C495" s="1"/>
      <c r="D495" s="1"/>
      <c r="E495" s="1"/>
      <c r="F495" s="1"/>
      <c r="G495" s="1"/>
    </row>
    <row r="496" spans="1:7">
      <c r="A496" s="1"/>
      <c r="B496" s="1"/>
      <c r="C496" s="1"/>
      <c r="D496" s="1"/>
      <c r="E496" s="1"/>
      <c r="F496" s="1"/>
      <c r="G496" s="1"/>
    </row>
    <row r="497" spans="1:7">
      <c r="A497" s="1"/>
      <c r="B497" s="1"/>
      <c r="C497" s="1"/>
      <c r="D497" s="1"/>
      <c r="E497" s="1"/>
      <c r="F497" s="1"/>
      <c r="G497" s="1"/>
    </row>
    <row r="498" spans="1:7">
      <c r="A498" s="1"/>
      <c r="B498" s="1"/>
      <c r="C498" s="1"/>
      <c r="D498" s="1"/>
      <c r="E498" s="1"/>
      <c r="F498" s="1"/>
      <c r="G498" s="1"/>
    </row>
    <row r="499" spans="1:7">
      <c r="A499" s="1"/>
      <c r="B499" s="1"/>
      <c r="C499" s="1"/>
      <c r="D499" s="1"/>
      <c r="E499" s="1"/>
      <c r="F499" s="1"/>
      <c r="G499" s="1"/>
    </row>
    <row r="500" spans="1:7">
      <c r="A500" s="1"/>
      <c r="B500" s="1"/>
      <c r="C500" s="1"/>
      <c r="D500" s="1"/>
      <c r="E500" s="1"/>
      <c r="F500" s="1"/>
      <c r="G500" s="1"/>
    </row>
    <row r="501" spans="1:7">
      <c r="A501" s="1"/>
      <c r="B501" s="1"/>
      <c r="C501" s="1"/>
      <c r="D501" s="1"/>
      <c r="E501" s="1"/>
      <c r="F501" s="1"/>
      <c r="G501" s="1"/>
    </row>
    <row r="502" spans="1:7">
      <c r="A502" s="1"/>
      <c r="B502" s="1"/>
      <c r="C502" s="1"/>
      <c r="D502" s="1"/>
      <c r="E502" s="1"/>
      <c r="F502" s="1"/>
      <c r="G502" s="1"/>
    </row>
    <row r="503" spans="1:7">
      <c r="A503" s="1"/>
      <c r="B503" s="1"/>
      <c r="C503" s="1"/>
      <c r="D503" s="1"/>
      <c r="E503" s="1"/>
      <c r="F503" s="1"/>
      <c r="G503" s="1"/>
    </row>
    <row r="504" spans="1:7">
      <c r="A504" s="1"/>
      <c r="B504" s="1"/>
      <c r="C504" s="1"/>
      <c r="D504" s="1"/>
      <c r="E504" s="1"/>
      <c r="F504" s="1"/>
      <c r="G504" s="1"/>
    </row>
    <row r="505" spans="1:7">
      <c r="A505" s="1"/>
      <c r="B505" s="1"/>
      <c r="C505" s="1"/>
      <c r="D505" s="1"/>
      <c r="E505" s="1"/>
      <c r="F505" s="1"/>
      <c r="G505" s="1"/>
    </row>
    <row r="506" spans="1:7">
      <c r="A506" s="1"/>
      <c r="B506" s="1"/>
      <c r="C506" s="1"/>
      <c r="D506" s="1"/>
      <c r="E506" s="1"/>
      <c r="F506" s="1"/>
      <c r="G506" s="1"/>
    </row>
    <row r="507" spans="1:7">
      <c r="A507" s="1"/>
      <c r="B507" s="1"/>
      <c r="C507" s="1"/>
      <c r="D507" s="1"/>
      <c r="E507" s="1"/>
      <c r="F507" s="1"/>
      <c r="G507" s="1"/>
    </row>
    <row r="508" spans="1:7">
      <c r="A508" s="1"/>
      <c r="B508" s="1"/>
      <c r="C508" s="1"/>
      <c r="D508" s="1"/>
      <c r="E508" s="1"/>
      <c r="F508" s="1"/>
      <c r="G508" s="1"/>
    </row>
    <row r="509" spans="1:7">
      <c r="A509" s="1"/>
      <c r="B509" s="1"/>
      <c r="C509" s="1"/>
      <c r="D509" s="1"/>
      <c r="E509" s="1"/>
      <c r="F509" s="1"/>
      <c r="G509" s="1"/>
    </row>
    <row r="510" spans="1:7">
      <c r="A510" s="1"/>
      <c r="B510" s="1"/>
      <c r="C510" s="1"/>
      <c r="D510" s="1"/>
      <c r="E510" s="1"/>
      <c r="F510" s="1"/>
      <c r="G510" s="1"/>
    </row>
    <row r="511" spans="1:7">
      <c r="A511" s="1"/>
      <c r="B511" s="1"/>
      <c r="C511" s="1"/>
      <c r="D511" s="1"/>
      <c r="E511" s="1"/>
      <c r="F511" s="1"/>
      <c r="G511" s="1"/>
    </row>
    <row r="512" spans="1:7">
      <c r="A512" s="1"/>
      <c r="B512" s="1"/>
      <c r="C512" s="1"/>
      <c r="D512" s="1"/>
      <c r="E512" s="1"/>
      <c r="F512" s="1"/>
      <c r="G512" s="1"/>
    </row>
    <row r="513" spans="1:7">
      <c r="A513" s="1"/>
      <c r="B513" s="1"/>
      <c r="C513" s="1"/>
      <c r="D513" s="1"/>
      <c r="E513" s="1"/>
      <c r="F513" s="1"/>
      <c r="G513" s="1"/>
    </row>
    <row r="514" spans="1:7">
      <c r="A514" s="1"/>
      <c r="B514" s="1"/>
      <c r="C514" s="1"/>
      <c r="D514" s="1"/>
      <c r="E514" s="1"/>
      <c r="F514" s="1"/>
      <c r="G514" s="1"/>
    </row>
    <row r="515" spans="1:7">
      <c r="A515" s="1"/>
      <c r="B515" s="1"/>
      <c r="C515" s="1"/>
      <c r="D515" s="1"/>
      <c r="E515" s="1"/>
      <c r="F515" s="1"/>
      <c r="G515" s="1"/>
    </row>
    <row r="516" spans="1:7">
      <c r="A516" s="1"/>
      <c r="B516" s="1"/>
      <c r="C516" s="1"/>
      <c r="D516" s="1"/>
      <c r="E516" s="1"/>
      <c r="F516" s="1"/>
      <c r="G516" s="1"/>
    </row>
    <row r="517" spans="1:7">
      <c r="A517" s="1"/>
      <c r="B517" s="1"/>
      <c r="C517" s="1"/>
      <c r="D517" s="1"/>
      <c r="E517" s="1"/>
      <c r="F517" s="1"/>
      <c r="G517" s="1"/>
    </row>
    <row r="518" spans="1:7">
      <c r="A518" s="1"/>
      <c r="B518" s="1"/>
      <c r="C518" s="1"/>
      <c r="D518" s="1"/>
      <c r="E518" s="1"/>
      <c r="F518" s="1"/>
      <c r="G518" s="1"/>
    </row>
    <row r="519" spans="1:7">
      <c r="A519" s="1"/>
      <c r="B519" s="1"/>
      <c r="C519" s="1"/>
      <c r="D519" s="1"/>
      <c r="E519" s="1"/>
      <c r="F519" s="1"/>
      <c r="G519" s="1"/>
    </row>
    <row r="520" spans="1:7">
      <c r="A520" s="1"/>
      <c r="B520" s="1"/>
      <c r="C520" s="1"/>
      <c r="D520" s="1"/>
      <c r="E520" s="1"/>
      <c r="F520" s="1"/>
      <c r="G520" s="1"/>
    </row>
    <row r="521" spans="1:7">
      <c r="A521" s="1"/>
      <c r="B521" s="1"/>
      <c r="C521" s="1"/>
      <c r="D521" s="1"/>
      <c r="E521" s="1"/>
      <c r="F521" s="1"/>
      <c r="G521" s="1"/>
    </row>
    <row r="522" spans="1:7">
      <c r="A522" s="1"/>
      <c r="B522" s="1"/>
      <c r="C522" s="1"/>
      <c r="D522" s="1"/>
      <c r="E522" s="1"/>
      <c r="F522" s="1"/>
      <c r="G522" s="1"/>
    </row>
    <row r="523" spans="1:7">
      <c r="A523" s="1"/>
      <c r="B523" s="1"/>
      <c r="C523" s="1"/>
      <c r="D523" s="1"/>
      <c r="E523" s="1"/>
      <c r="F523" s="1"/>
      <c r="G523" s="1"/>
    </row>
    <row r="524" spans="1:7">
      <c r="A524" s="1"/>
      <c r="B524" s="1"/>
      <c r="C524" s="1"/>
      <c r="D524" s="1"/>
      <c r="E524" s="1"/>
      <c r="F524" s="1"/>
      <c r="G524" s="1"/>
    </row>
    <row r="525" spans="1:7">
      <c r="A525" s="1"/>
      <c r="B525" s="1"/>
      <c r="C525" s="1"/>
      <c r="D525" s="1"/>
      <c r="E525" s="1"/>
      <c r="F525" s="1"/>
      <c r="G525" s="1"/>
    </row>
    <row r="526" spans="1:7">
      <c r="A526" s="1"/>
      <c r="B526" s="1"/>
      <c r="C526" s="1"/>
      <c r="D526" s="1"/>
      <c r="E526" s="1"/>
      <c r="F526" s="1"/>
      <c r="G526" s="1"/>
    </row>
    <row r="527" spans="1:7">
      <c r="A527" s="1"/>
      <c r="B527" s="1"/>
      <c r="C527" s="1"/>
      <c r="D527" s="1"/>
      <c r="E527" s="1"/>
      <c r="F527" s="1"/>
      <c r="G527" s="1"/>
    </row>
    <row r="528" spans="1:7">
      <c r="A528" s="1"/>
      <c r="B528" s="1"/>
      <c r="C528" s="1"/>
      <c r="D528" s="1"/>
      <c r="E528" s="1"/>
      <c r="F528" s="1"/>
      <c r="G528" s="1"/>
    </row>
    <row r="529" spans="1:7">
      <c r="A529" s="1"/>
      <c r="B529" s="1"/>
      <c r="C529" s="1"/>
      <c r="D529" s="1"/>
      <c r="E529" s="1"/>
      <c r="F529" s="1"/>
      <c r="G529" s="1"/>
    </row>
    <row r="530" spans="1:7">
      <c r="A530" s="1"/>
      <c r="B530" s="1"/>
      <c r="C530" s="1"/>
      <c r="D530" s="1"/>
      <c r="E530" s="1"/>
      <c r="F530" s="1"/>
      <c r="G530" s="1"/>
    </row>
    <row r="531" spans="1:7">
      <c r="A531" s="1"/>
      <c r="B531" s="1"/>
      <c r="C531" s="1"/>
      <c r="D531" s="1"/>
      <c r="E531" s="1"/>
      <c r="F531" s="1"/>
      <c r="G531" s="1"/>
    </row>
    <row r="532" spans="1:7">
      <c r="A532" s="1"/>
      <c r="B532" s="1"/>
      <c r="C532" s="1"/>
      <c r="D532" s="1"/>
      <c r="E532" s="1"/>
      <c r="F532" s="1"/>
      <c r="G532" s="1"/>
    </row>
    <row r="533" spans="1:7">
      <c r="A533" s="1"/>
      <c r="B533" s="1"/>
      <c r="C533" s="1"/>
      <c r="D533" s="1"/>
      <c r="E533" s="1"/>
      <c r="F533" s="1"/>
      <c r="G533" s="1"/>
    </row>
    <row r="534" spans="1:7">
      <c r="A534" s="1"/>
      <c r="B534" s="1"/>
      <c r="C534" s="1"/>
      <c r="D534" s="1"/>
      <c r="E534" s="1"/>
      <c r="F534" s="1"/>
      <c r="G534" s="1"/>
    </row>
    <row r="535" spans="1:7">
      <c r="A535" s="1"/>
      <c r="B535" s="1"/>
      <c r="C535" s="1"/>
      <c r="D535" s="1"/>
      <c r="E535" s="1"/>
      <c r="F535" s="1"/>
      <c r="G535" s="1"/>
    </row>
    <row r="536" spans="1:7">
      <c r="A536" s="1"/>
      <c r="B536" s="1"/>
      <c r="C536" s="1"/>
      <c r="D536" s="1"/>
      <c r="E536" s="1"/>
      <c r="F536" s="1"/>
      <c r="G536" s="1"/>
    </row>
    <row r="537" spans="1:7">
      <c r="A537" s="1"/>
      <c r="B537" s="1"/>
      <c r="C537" s="1"/>
      <c r="D537" s="1"/>
      <c r="E537" s="1"/>
      <c r="F537" s="1"/>
      <c r="G537" s="1"/>
    </row>
    <row r="538" spans="1:7">
      <c r="A538" s="1"/>
      <c r="B538" s="1"/>
      <c r="C538" s="1"/>
      <c r="D538" s="1"/>
      <c r="E538" s="1"/>
      <c r="F538" s="1"/>
      <c r="G538" s="1"/>
    </row>
    <row r="539" spans="1:7">
      <c r="A539" s="1"/>
      <c r="B539" s="1"/>
      <c r="C539" s="1"/>
      <c r="D539" s="1"/>
      <c r="E539" s="1"/>
      <c r="F539" s="1"/>
      <c r="G539" s="1"/>
    </row>
    <row r="540" spans="1:7">
      <c r="A540" s="1"/>
      <c r="B540" s="1"/>
      <c r="C540" s="1"/>
      <c r="D540" s="1"/>
      <c r="E540" s="1"/>
      <c r="F540" s="1"/>
      <c r="G540" s="1"/>
    </row>
    <row r="541" spans="1:7">
      <c r="A541" s="1"/>
      <c r="B541" s="1"/>
      <c r="C541" s="1"/>
      <c r="D541" s="1"/>
      <c r="E541" s="1"/>
      <c r="F541" s="1"/>
      <c r="G541" s="1"/>
    </row>
    <row r="542" spans="1:7">
      <c r="A542" s="1"/>
      <c r="B542" s="1"/>
      <c r="C542" s="1"/>
      <c r="D542" s="1"/>
      <c r="E542" s="1"/>
      <c r="F542" s="1"/>
      <c r="G542" s="1"/>
    </row>
    <row r="543" spans="1:7">
      <c r="A543" s="1"/>
      <c r="B543" s="1"/>
      <c r="C543" s="1"/>
      <c r="D543" s="1"/>
      <c r="E543" s="1"/>
      <c r="F543" s="1"/>
      <c r="G543" s="1"/>
    </row>
    <row r="544" spans="1:7">
      <c r="A544" s="1"/>
      <c r="B544" s="1"/>
      <c r="C544" s="1"/>
      <c r="D544" s="1"/>
      <c r="E544" s="1"/>
      <c r="F544" s="1"/>
      <c r="G544" s="1"/>
    </row>
    <row r="545" spans="1:7">
      <c r="A545" s="1"/>
      <c r="B545" s="1"/>
      <c r="C545" s="1"/>
      <c r="D545" s="1"/>
      <c r="E545" s="1"/>
      <c r="F545" s="1"/>
      <c r="G545" s="1"/>
    </row>
    <row r="546" spans="1:7">
      <c r="A546" s="1"/>
      <c r="B546" s="1"/>
      <c r="C546" s="1"/>
      <c r="D546" s="1"/>
      <c r="E546" s="1"/>
      <c r="F546" s="1"/>
      <c r="G546" s="1"/>
    </row>
    <row r="547" spans="1:7">
      <c r="A547" s="1"/>
      <c r="B547" s="1"/>
      <c r="C547" s="1"/>
      <c r="D547" s="1"/>
      <c r="E547" s="1"/>
      <c r="F547" s="1"/>
      <c r="G547" s="1"/>
    </row>
    <row r="548" spans="1:7">
      <c r="A548" s="1"/>
      <c r="B548" s="1"/>
      <c r="C548" s="1"/>
      <c r="D548" s="1"/>
      <c r="E548" s="1"/>
      <c r="F548" s="1"/>
      <c r="G548" s="1"/>
    </row>
    <row r="549" spans="1:7">
      <c r="A549" s="1"/>
      <c r="B549" s="1"/>
      <c r="C549" s="1"/>
      <c r="D549" s="1"/>
      <c r="E549" s="1"/>
      <c r="F549" s="1"/>
      <c r="G549" s="1"/>
    </row>
    <row r="550" spans="1:7">
      <c r="A550" s="1"/>
      <c r="B550" s="1"/>
      <c r="C550" s="1"/>
      <c r="D550" s="1"/>
      <c r="E550" s="1"/>
      <c r="F550" s="1"/>
      <c r="G550" s="1"/>
    </row>
    <row r="551" spans="1:7">
      <c r="A551" s="1"/>
      <c r="B551" s="1"/>
      <c r="C551" s="1"/>
      <c r="D551" s="1"/>
      <c r="E551" s="1"/>
      <c r="F551" s="1"/>
      <c r="G551" s="1"/>
    </row>
    <row r="552" spans="1:7">
      <c r="A552" s="1"/>
      <c r="B552" s="1"/>
      <c r="C552" s="1"/>
      <c r="D552" s="1"/>
      <c r="E552" s="1"/>
      <c r="F552" s="1"/>
      <c r="G552" s="1"/>
    </row>
    <row r="553" spans="1:7">
      <c r="A553" s="1"/>
      <c r="B553" s="1"/>
      <c r="C553" s="1"/>
      <c r="D553" s="1"/>
      <c r="E553" s="1"/>
      <c r="F553" s="1"/>
      <c r="G553" s="1"/>
    </row>
    <row r="554" spans="1:7">
      <c r="A554" s="1"/>
      <c r="B554" s="1"/>
      <c r="C554" s="1"/>
      <c r="D554" s="1"/>
      <c r="E554" s="1"/>
      <c r="F554" s="1"/>
      <c r="G554" s="1"/>
    </row>
    <row r="555" spans="1:7">
      <c r="A555" s="1"/>
      <c r="B555" s="1"/>
      <c r="C555" s="1"/>
      <c r="D555" s="1"/>
      <c r="E555" s="1"/>
      <c r="F555" s="1"/>
      <c r="G555" s="1"/>
    </row>
    <row r="556" spans="1:7">
      <c r="A556" s="1"/>
      <c r="B556" s="1"/>
      <c r="C556" s="1"/>
      <c r="D556" s="1"/>
      <c r="E556" s="1"/>
      <c r="F556" s="1"/>
      <c r="G556" s="1"/>
    </row>
    <row r="557" spans="1:7">
      <c r="A557" s="1"/>
      <c r="B557" s="1"/>
      <c r="C557" s="1"/>
      <c r="D557" s="1"/>
      <c r="E557" s="1"/>
      <c r="F557" s="1"/>
      <c r="G557" s="1"/>
    </row>
    <row r="558" spans="1:7">
      <c r="A558" s="1"/>
      <c r="B558" s="1"/>
      <c r="C558" s="1"/>
      <c r="D558" s="1"/>
      <c r="E558" s="1"/>
      <c r="F558" s="1"/>
      <c r="G558" s="1"/>
    </row>
    <row r="559" spans="1:7">
      <c r="A559" s="1"/>
      <c r="B559" s="1"/>
      <c r="C559" s="1"/>
      <c r="D559" s="1"/>
      <c r="E559" s="1"/>
      <c r="F559" s="1"/>
      <c r="G559" s="1"/>
    </row>
    <row r="560" spans="1:7">
      <c r="A560" s="1"/>
      <c r="B560" s="1"/>
      <c r="C560" s="1"/>
      <c r="D560" s="1"/>
      <c r="E560" s="1"/>
      <c r="F560" s="1"/>
      <c r="G560" s="1"/>
    </row>
    <row r="561" spans="1:7">
      <c r="A561" s="1"/>
      <c r="B561" s="1"/>
      <c r="C561" s="1"/>
      <c r="D561" s="1"/>
      <c r="E561" s="1"/>
      <c r="F561" s="1"/>
      <c r="G561" s="1"/>
    </row>
    <row r="562" spans="1:7">
      <c r="A562" s="1"/>
      <c r="B562" s="1"/>
      <c r="C562" s="1"/>
      <c r="D562" s="1"/>
      <c r="E562" s="1"/>
      <c r="F562" s="1"/>
      <c r="G562" s="1"/>
    </row>
    <row r="563" spans="1:7">
      <c r="A563" s="1"/>
      <c r="B563" s="1"/>
      <c r="C563" s="1"/>
      <c r="D563" s="1"/>
      <c r="E563" s="1"/>
      <c r="F563" s="1"/>
      <c r="G563" s="1"/>
    </row>
    <row r="564" spans="1:7">
      <c r="A564" s="1"/>
      <c r="B564" s="1"/>
      <c r="C564" s="1"/>
      <c r="D564" s="1"/>
      <c r="E564" s="1"/>
      <c r="F564" s="1"/>
      <c r="G564" s="1"/>
    </row>
    <row r="565" spans="1:7">
      <c r="A565" s="1"/>
      <c r="B565" s="1"/>
      <c r="C565" s="1"/>
      <c r="D565" s="1"/>
      <c r="E565" s="1"/>
      <c r="F565" s="1"/>
      <c r="G565" s="1"/>
    </row>
    <row r="566" spans="1:7">
      <c r="A566" s="1"/>
      <c r="B566" s="1"/>
      <c r="C566" s="1"/>
      <c r="D566" s="1"/>
      <c r="E566" s="1"/>
      <c r="F566" s="1"/>
      <c r="G566" s="1"/>
    </row>
    <row r="567" spans="1:7">
      <c r="A567" s="1"/>
      <c r="B567" s="1"/>
      <c r="C567" s="1"/>
      <c r="D567" s="1"/>
      <c r="E567" s="1"/>
      <c r="F567" s="1"/>
      <c r="G567" s="1"/>
    </row>
    <row r="568" spans="1:7">
      <c r="A568" s="1"/>
      <c r="B568" s="1"/>
      <c r="C568" s="1"/>
      <c r="D568" s="1"/>
      <c r="E568" s="1"/>
      <c r="F568" s="1"/>
      <c r="G568" s="1"/>
    </row>
    <row r="569" spans="1:7">
      <c r="A569" s="1"/>
      <c r="B569" s="1"/>
      <c r="C569" s="1"/>
      <c r="D569" s="1"/>
      <c r="E569" s="1"/>
      <c r="F569" s="1"/>
      <c r="G569" s="1"/>
    </row>
    <row r="570" spans="1:7">
      <c r="A570" s="1"/>
      <c r="B570" s="1"/>
      <c r="C570" s="1"/>
      <c r="D570" s="1"/>
      <c r="E570" s="1"/>
      <c r="F570" s="1"/>
      <c r="G570" s="1"/>
    </row>
    <row r="571" spans="1:7">
      <c r="A571" s="1"/>
      <c r="B571" s="1"/>
      <c r="C571" s="1"/>
      <c r="D571" s="1"/>
      <c r="E571" s="1"/>
      <c r="F571" s="1"/>
      <c r="G571" s="1"/>
    </row>
    <row r="572" spans="1:7">
      <c r="A572" s="1"/>
      <c r="B572" s="1"/>
      <c r="C572" s="1"/>
      <c r="D572" s="1"/>
      <c r="E572" s="1"/>
      <c r="F572" s="1"/>
      <c r="G572" s="1"/>
    </row>
    <row r="573" spans="1:7">
      <c r="A573" s="1"/>
      <c r="B573" s="1"/>
      <c r="C573" s="1"/>
      <c r="D573" s="1"/>
      <c r="E573" s="1"/>
      <c r="F573" s="1"/>
      <c r="G573" s="1"/>
    </row>
    <row r="574" spans="1:7">
      <c r="A574" s="1"/>
      <c r="B574" s="1"/>
      <c r="C574" s="1"/>
      <c r="D574" s="1"/>
      <c r="E574" s="1"/>
      <c r="F574" s="1"/>
      <c r="G574" s="1"/>
    </row>
    <row r="575" spans="1:7">
      <c r="A575" s="1"/>
      <c r="B575" s="1"/>
      <c r="C575" s="1"/>
      <c r="D575" s="1"/>
      <c r="E575" s="1"/>
      <c r="F575" s="1"/>
      <c r="G575" s="1"/>
    </row>
    <row r="576" spans="1:7">
      <c r="A576" s="1"/>
      <c r="B576" s="1"/>
      <c r="C576" s="1"/>
      <c r="D576" s="1"/>
      <c r="E576" s="1"/>
      <c r="F576" s="1"/>
      <c r="G576" s="1"/>
    </row>
    <row r="577" spans="1:7">
      <c r="A577" s="1"/>
      <c r="B577" s="1"/>
      <c r="C577" s="1"/>
      <c r="D577" s="1"/>
      <c r="E577" s="1"/>
      <c r="F577" s="1"/>
      <c r="G577" s="1"/>
    </row>
    <row r="578" spans="1:7">
      <c r="A578" s="1"/>
      <c r="B578" s="1"/>
      <c r="C578" s="1"/>
      <c r="D578" s="1"/>
      <c r="E578" s="1"/>
      <c r="F578" s="1"/>
      <c r="G578" s="1"/>
    </row>
    <row r="579" spans="1:7">
      <c r="A579" s="1"/>
      <c r="B579" s="1"/>
      <c r="C579" s="1"/>
      <c r="D579" s="1"/>
      <c r="E579" s="1"/>
      <c r="F579" s="1"/>
      <c r="G579" s="1"/>
    </row>
    <row r="580" spans="1:7">
      <c r="A580" s="1"/>
      <c r="B580" s="1"/>
      <c r="C580" s="1"/>
      <c r="D580" s="1"/>
      <c r="E580" s="1"/>
      <c r="F580" s="1"/>
      <c r="G580" s="1"/>
    </row>
    <row r="581" spans="1:7">
      <c r="A581" s="1"/>
      <c r="B581" s="1"/>
      <c r="C581" s="1"/>
      <c r="D581" s="1"/>
      <c r="E581" s="1"/>
      <c r="F581" s="1"/>
      <c r="G581" s="1"/>
    </row>
    <row r="582" spans="1:7">
      <c r="A582" s="1"/>
      <c r="B582" s="1"/>
      <c r="C582" s="1"/>
      <c r="D582" s="1"/>
      <c r="E582" s="1"/>
      <c r="F582" s="1"/>
      <c r="G582" s="1"/>
    </row>
    <row r="583" spans="1:7">
      <c r="A583" s="1"/>
      <c r="B583" s="1"/>
      <c r="C583" s="1"/>
      <c r="D583" s="1"/>
      <c r="E583" s="1"/>
      <c r="F583" s="1"/>
      <c r="G583" s="1"/>
    </row>
    <row r="584" spans="1:7">
      <c r="A584" s="1"/>
      <c r="B584" s="1"/>
      <c r="C584" s="1"/>
      <c r="D584" s="1"/>
      <c r="E584" s="1"/>
      <c r="F584" s="1"/>
      <c r="G584" s="1"/>
    </row>
    <row r="585" spans="1:7">
      <c r="A585" s="1"/>
      <c r="B585" s="1"/>
      <c r="C585" s="1"/>
      <c r="D585" s="1"/>
      <c r="E585" s="1"/>
      <c r="F585" s="1"/>
      <c r="G585" s="1"/>
    </row>
    <row r="586" spans="1:7">
      <c r="A586" s="1"/>
      <c r="B586" s="1"/>
      <c r="C586" s="1"/>
      <c r="D586" s="1"/>
      <c r="E586" s="1"/>
      <c r="F586" s="1"/>
      <c r="G586" s="1"/>
    </row>
    <row r="587" spans="1:7">
      <c r="A587" s="1"/>
      <c r="B587" s="1"/>
      <c r="C587" s="1"/>
      <c r="D587" s="1"/>
      <c r="E587" s="1"/>
      <c r="F587" s="1"/>
      <c r="G587" s="1"/>
    </row>
    <row r="588" spans="1:7">
      <c r="A588" s="1"/>
      <c r="B588" s="1"/>
      <c r="C588" s="1"/>
      <c r="D588" s="1"/>
      <c r="E588" s="1"/>
      <c r="F588" s="1"/>
      <c r="G588" s="1"/>
    </row>
    <row r="589" spans="1:7">
      <c r="A589" s="1"/>
      <c r="B589" s="1"/>
      <c r="C589" s="1"/>
      <c r="D589" s="1"/>
      <c r="E589" s="1"/>
      <c r="F589" s="1"/>
      <c r="G589" s="1"/>
    </row>
    <row r="590" spans="1:7">
      <c r="A590" s="1"/>
      <c r="B590" s="1"/>
      <c r="C590" s="1"/>
      <c r="D590" s="1"/>
      <c r="E590" s="1"/>
      <c r="F590" s="1"/>
      <c r="G590" s="1"/>
    </row>
    <row r="591" spans="1:7">
      <c r="A591" s="1"/>
      <c r="B591" s="1"/>
      <c r="C591" s="1"/>
      <c r="D591" s="1"/>
      <c r="E591" s="1"/>
      <c r="F591" s="1"/>
      <c r="G591" s="1"/>
    </row>
    <row r="592" spans="1:7">
      <c r="A592" s="1"/>
      <c r="B592" s="1"/>
      <c r="C592" s="1"/>
      <c r="D592" s="1"/>
      <c r="E592" s="1"/>
      <c r="F592" s="1"/>
      <c r="G592" s="1"/>
    </row>
    <row r="593" spans="1:7">
      <c r="A593" s="1"/>
      <c r="B593" s="1"/>
      <c r="C593" s="1"/>
      <c r="D593" s="1"/>
      <c r="E593" s="1"/>
      <c r="F593" s="1"/>
      <c r="G593" s="1"/>
    </row>
    <row r="594" spans="1:7">
      <c r="A594" s="1"/>
      <c r="B594" s="1"/>
      <c r="C594" s="1"/>
      <c r="D594" s="1"/>
      <c r="E594" s="1"/>
      <c r="F594" s="1"/>
      <c r="G594" s="1"/>
    </row>
    <row r="595" spans="1:7">
      <c r="A595" s="1"/>
      <c r="B595" s="1"/>
      <c r="C595" s="1"/>
      <c r="D595" s="1"/>
      <c r="E595" s="1"/>
      <c r="F595" s="1"/>
      <c r="G595" s="1"/>
    </row>
    <row r="596" spans="1:7">
      <c r="A596" s="1"/>
      <c r="B596" s="1"/>
      <c r="C596" s="1"/>
      <c r="D596" s="1"/>
      <c r="E596" s="1"/>
      <c r="F596" s="1"/>
      <c r="G596" s="1"/>
    </row>
    <row r="597" spans="1:7">
      <c r="A597" s="1"/>
      <c r="B597" s="1"/>
      <c r="C597" s="1"/>
      <c r="D597" s="1"/>
      <c r="E597" s="1"/>
      <c r="F597" s="1"/>
      <c r="G597" s="1"/>
    </row>
    <row r="598" spans="1:7">
      <c r="A598" s="1"/>
      <c r="B598" s="1"/>
      <c r="C598" s="1"/>
      <c r="D598" s="1"/>
      <c r="E598" s="1"/>
      <c r="F598" s="1"/>
      <c r="G598" s="1"/>
    </row>
    <row r="599" spans="1:7">
      <c r="A599" s="1"/>
      <c r="B599" s="1"/>
      <c r="C599" s="1"/>
      <c r="D599" s="1"/>
      <c r="E599" s="1"/>
      <c r="F599" s="1"/>
      <c r="G599" s="1"/>
    </row>
    <row r="600" spans="1:7">
      <c r="A600" s="1"/>
      <c r="B600" s="1"/>
      <c r="C600" s="1"/>
      <c r="D600" s="1"/>
      <c r="E600" s="1"/>
      <c r="F600" s="1"/>
      <c r="G600" s="1"/>
    </row>
    <row r="601" spans="1:7">
      <c r="A601" s="1"/>
      <c r="B601" s="1"/>
      <c r="C601" s="1"/>
      <c r="D601" s="1"/>
      <c r="E601" s="1"/>
      <c r="F601" s="1"/>
      <c r="G601" s="1"/>
    </row>
    <row r="602" spans="1:7">
      <c r="A602" s="1"/>
      <c r="B602" s="1"/>
      <c r="C602" s="1"/>
      <c r="D602" s="1"/>
      <c r="E602" s="1"/>
      <c r="F602" s="1"/>
      <c r="G602" s="1"/>
    </row>
    <row r="603" spans="1:7">
      <c r="A603" s="1"/>
      <c r="B603" s="1"/>
      <c r="C603" s="1"/>
      <c r="D603" s="1"/>
      <c r="E603" s="1"/>
      <c r="F603" s="1"/>
      <c r="G603" s="1"/>
    </row>
    <row r="604" spans="1:7">
      <c r="A604" s="1"/>
      <c r="B604" s="1"/>
      <c r="C604" s="1"/>
      <c r="D604" s="1"/>
      <c r="E604" s="1"/>
      <c r="F604" s="1"/>
      <c r="G604" s="1"/>
    </row>
    <row r="605" spans="1:7">
      <c r="A605" s="1"/>
      <c r="B605" s="1"/>
      <c r="C605" s="1"/>
      <c r="D605" s="1"/>
      <c r="E605" s="1"/>
      <c r="F605" s="1"/>
      <c r="G605" s="1"/>
    </row>
    <row r="606" spans="1:7">
      <c r="A606" s="1"/>
      <c r="B606" s="1"/>
      <c r="C606" s="1"/>
      <c r="D606" s="1"/>
      <c r="E606" s="1"/>
      <c r="F606" s="1"/>
      <c r="G606" s="1"/>
    </row>
    <row r="607" spans="1:7">
      <c r="A607" s="1"/>
      <c r="B607" s="1"/>
      <c r="C607" s="1"/>
      <c r="D607" s="1"/>
      <c r="E607" s="1"/>
      <c r="F607" s="1"/>
      <c r="G607" s="1"/>
    </row>
    <row r="608" spans="1:7">
      <c r="A608" s="1"/>
      <c r="B608" s="1"/>
      <c r="C608" s="1"/>
      <c r="D608" s="1"/>
      <c r="E608" s="1"/>
      <c r="F608" s="1"/>
      <c r="G608" s="1"/>
    </row>
    <row r="609" spans="1:7">
      <c r="A609" s="1"/>
      <c r="B609" s="1"/>
      <c r="C609" s="1"/>
      <c r="D609" s="1"/>
      <c r="E609" s="1"/>
      <c r="F609" s="1"/>
      <c r="G609" s="1"/>
    </row>
    <row r="610" spans="1:7">
      <c r="A610" s="1"/>
      <c r="B610" s="1"/>
      <c r="C610" s="1"/>
      <c r="D610" s="1"/>
      <c r="E610" s="1"/>
      <c r="F610" s="1"/>
      <c r="G610" s="1"/>
    </row>
    <row r="611" spans="1:7">
      <c r="A611" s="1"/>
      <c r="B611" s="1"/>
      <c r="C611" s="1"/>
      <c r="D611" s="1"/>
      <c r="E611" s="1"/>
      <c r="F611" s="1"/>
      <c r="G611" s="1"/>
    </row>
    <row r="612" spans="1:7">
      <c r="A612" s="1"/>
      <c r="B612" s="1"/>
      <c r="C612" s="1"/>
      <c r="D612" s="1"/>
      <c r="E612" s="1"/>
      <c r="F612" s="1"/>
      <c r="G612" s="1"/>
    </row>
    <row r="613" spans="1:7">
      <c r="A613" s="1"/>
      <c r="B613" s="1"/>
      <c r="C613" s="1"/>
      <c r="D613" s="1"/>
      <c r="E613" s="1"/>
      <c r="F613" s="1"/>
      <c r="G613" s="1"/>
    </row>
    <row r="614" spans="1:7">
      <c r="A614" s="1"/>
      <c r="B614" s="1"/>
      <c r="C614" s="1"/>
      <c r="D614" s="1"/>
      <c r="E614" s="1"/>
      <c r="F614" s="1"/>
      <c r="G614" s="1"/>
    </row>
    <row r="615" spans="1:7">
      <c r="A615" s="1"/>
      <c r="B615" s="1"/>
      <c r="C615" s="1"/>
      <c r="D615" s="1"/>
      <c r="E615" s="1"/>
      <c r="F615" s="1"/>
      <c r="G615" s="1"/>
    </row>
    <row r="616" spans="1:7">
      <c r="A616" s="1"/>
      <c r="B616" s="1"/>
      <c r="C616" s="1"/>
      <c r="D616" s="1"/>
      <c r="E616" s="1"/>
      <c r="F616" s="1"/>
      <c r="G616" s="1"/>
    </row>
    <row r="617" spans="1:7">
      <c r="A617" s="1"/>
      <c r="B617" s="1"/>
      <c r="C617" s="1"/>
      <c r="D617" s="1"/>
      <c r="E617" s="1"/>
      <c r="F617" s="1"/>
      <c r="G617" s="1"/>
    </row>
    <row r="618" spans="1:7">
      <c r="A618" s="1"/>
      <c r="B618" s="1"/>
      <c r="C618" s="1"/>
      <c r="D618" s="1"/>
      <c r="E618" s="1"/>
      <c r="F618" s="1"/>
      <c r="G618" s="1"/>
    </row>
    <row r="619" spans="1:7">
      <c r="A619" s="1"/>
      <c r="B619" s="1"/>
      <c r="C619" s="1"/>
      <c r="D619" s="1"/>
      <c r="E619" s="1"/>
      <c r="F619" s="1"/>
      <c r="G619" s="1"/>
    </row>
    <row r="620" spans="1:7">
      <c r="A620" s="1"/>
      <c r="B620" s="1"/>
      <c r="C620" s="1"/>
      <c r="D620" s="1"/>
      <c r="E620" s="1"/>
      <c r="F620" s="1"/>
      <c r="G620" s="1"/>
    </row>
    <row r="621" spans="1:7">
      <c r="A621" s="1"/>
      <c r="B621" s="1"/>
      <c r="C621" s="1"/>
      <c r="D621" s="1"/>
      <c r="E621" s="1"/>
      <c r="F621" s="1"/>
      <c r="G621" s="1"/>
    </row>
    <row r="622" spans="1:7">
      <c r="A622" s="1"/>
      <c r="B622" s="1"/>
      <c r="C622" s="1"/>
      <c r="D622" s="1"/>
      <c r="E622" s="1"/>
      <c r="F622" s="1"/>
      <c r="G622" s="1"/>
    </row>
    <row r="623" spans="1:7">
      <c r="A623" s="1"/>
      <c r="B623" s="1"/>
      <c r="C623" s="1"/>
      <c r="D623" s="1"/>
      <c r="E623" s="1"/>
      <c r="F623" s="1"/>
      <c r="G623" s="1"/>
    </row>
    <row r="624" spans="1:7">
      <c r="A624" s="1"/>
      <c r="B624" s="1"/>
      <c r="C624" s="1"/>
      <c r="D624" s="1"/>
      <c r="E624" s="1"/>
      <c r="F624" s="1"/>
      <c r="G624" s="1"/>
    </row>
    <row r="625" spans="1:7">
      <c r="A625" s="1"/>
      <c r="B625" s="1"/>
      <c r="C625" s="1"/>
      <c r="D625" s="1"/>
      <c r="E625" s="1"/>
      <c r="F625" s="1"/>
      <c r="G625" s="1"/>
    </row>
    <row r="626" spans="1:7">
      <c r="A626" s="1"/>
      <c r="B626" s="1"/>
      <c r="C626" s="1"/>
      <c r="D626" s="1"/>
      <c r="E626" s="1"/>
      <c r="F626" s="1"/>
      <c r="G626" s="1"/>
    </row>
    <row r="627" spans="1:7">
      <c r="A627" s="1"/>
      <c r="B627" s="1"/>
      <c r="C627" s="1"/>
      <c r="D627" s="1"/>
      <c r="E627" s="1"/>
      <c r="F627" s="1"/>
      <c r="G627" s="1"/>
    </row>
    <row r="628" spans="1:7">
      <c r="A628" s="1"/>
      <c r="B628" s="1"/>
      <c r="C628" s="1"/>
      <c r="D628" s="1"/>
      <c r="E628" s="1"/>
      <c r="F628" s="1"/>
      <c r="G628" s="1"/>
    </row>
    <row r="629" spans="1:7">
      <c r="A629" s="1"/>
      <c r="B629" s="1"/>
      <c r="C629" s="1"/>
      <c r="D629" s="1"/>
      <c r="E629" s="1"/>
      <c r="F629" s="1"/>
      <c r="G629" s="1"/>
    </row>
    <row r="630" spans="1:7">
      <c r="A630" s="1"/>
      <c r="B630" s="1"/>
      <c r="C630" s="1"/>
      <c r="D630" s="1"/>
      <c r="E630" s="1"/>
      <c r="F630" s="1"/>
      <c r="G630" s="1"/>
    </row>
    <row r="631" spans="1:7">
      <c r="A631" s="1"/>
      <c r="B631" s="1"/>
      <c r="C631" s="1"/>
      <c r="D631" s="1"/>
      <c r="E631" s="1"/>
      <c r="F631" s="1"/>
      <c r="G631" s="1"/>
    </row>
    <row r="632" spans="1:7">
      <c r="A632" s="1"/>
      <c r="B632" s="1"/>
      <c r="C632" s="1"/>
      <c r="D632" s="1"/>
      <c r="E632" s="1"/>
      <c r="F632" s="1"/>
      <c r="G632" s="1"/>
    </row>
    <row r="633" spans="1:7">
      <c r="A633" s="1"/>
      <c r="B633" s="1"/>
      <c r="C633" s="1"/>
      <c r="D633" s="1"/>
      <c r="E633" s="1"/>
      <c r="F633" s="1"/>
      <c r="G633" s="1"/>
    </row>
    <row r="634" spans="1:7">
      <c r="A634" s="1"/>
      <c r="B634" s="1"/>
      <c r="C634" s="1"/>
      <c r="D634" s="1"/>
      <c r="E634" s="1"/>
      <c r="F634" s="1"/>
      <c r="G634" s="1"/>
    </row>
    <row r="635" spans="1:7">
      <c r="A635" s="1"/>
      <c r="B635" s="1"/>
      <c r="C635" s="1"/>
      <c r="D635" s="1"/>
      <c r="E635" s="1"/>
      <c r="F635" s="1"/>
      <c r="G635" s="1"/>
    </row>
    <row r="636" spans="1:7">
      <c r="A636" s="1"/>
      <c r="B636" s="1"/>
      <c r="C636" s="1"/>
      <c r="D636" s="1"/>
      <c r="E636" s="1"/>
      <c r="F636" s="1"/>
      <c r="G636" s="1"/>
    </row>
    <row r="637" spans="1:7">
      <c r="A637" s="1"/>
      <c r="B637" s="1"/>
      <c r="C637" s="1"/>
      <c r="D637" s="1"/>
      <c r="E637" s="1"/>
      <c r="F637" s="1"/>
      <c r="G637" s="1"/>
    </row>
    <row r="638" spans="1:7">
      <c r="A638" s="1"/>
      <c r="B638" s="1"/>
      <c r="C638" s="1"/>
      <c r="D638" s="1"/>
      <c r="E638" s="1"/>
      <c r="F638" s="1"/>
      <c r="G638" s="1"/>
    </row>
    <row r="639" spans="1:7">
      <c r="A639" s="1"/>
      <c r="B639" s="1"/>
      <c r="C639" s="1"/>
      <c r="D639" s="1"/>
      <c r="E639" s="1"/>
      <c r="F639" s="1"/>
      <c r="G639" s="1"/>
    </row>
    <row r="640" spans="1:7">
      <c r="A640" s="1"/>
      <c r="B640" s="1"/>
      <c r="C640" s="1"/>
      <c r="D640" s="1"/>
      <c r="E640" s="1"/>
      <c r="F640" s="1"/>
      <c r="G640" s="1"/>
    </row>
    <row r="641" spans="1:7">
      <c r="A641" s="1"/>
      <c r="B641" s="1"/>
      <c r="C641" s="1"/>
      <c r="D641" s="1"/>
      <c r="E641" s="1"/>
      <c r="F641" s="1"/>
      <c r="G641" s="1"/>
    </row>
    <row r="642" spans="1:7">
      <c r="A642" s="1"/>
      <c r="B642" s="1"/>
      <c r="C642" s="1"/>
      <c r="D642" s="1"/>
      <c r="E642" s="1"/>
      <c r="F642" s="1"/>
      <c r="G642" s="1"/>
    </row>
    <row r="643" spans="1:7">
      <c r="A643" s="1"/>
      <c r="B643" s="1"/>
      <c r="C643" s="1"/>
      <c r="D643" s="1"/>
      <c r="E643" s="1"/>
      <c r="F643" s="1"/>
      <c r="G643" s="1"/>
    </row>
    <row r="644" spans="1:7">
      <c r="A644" s="1"/>
      <c r="B644" s="1"/>
      <c r="C644" s="1"/>
      <c r="D644" s="1"/>
      <c r="E644" s="1"/>
      <c r="F644" s="1"/>
      <c r="G644" s="1"/>
    </row>
    <row r="645" spans="1:7">
      <c r="A645" s="1"/>
      <c r="B645" s="1"/>
      <c r="C645" s="1"/>
      <c r="D645" s="1"/>
      <c r="E645" s="1"/>
      <c r="F645" s="1"/>
      <c r="G645" s="1"/>
    </row>
    <row r="646" spans="1:7">
      <c r="A646" s="1"/>
      <c r="B646" s="1"/>
      <c r="C646" s="1"/>
      <c r="D646" s="1"/>
      <c r="E646" s="1"/>
      <c r="F646" s="1"/>
      <c r="G646" s="1"/>
    </row>
    <row r="647" spans="1:7">
      <c r="A647" s="1"/>
      <c r="B647" s="1"/>
      <c r="C647" s="1"/>
      <c r="D647" s="1"/>
      <c r="E647" s="1"/>
      <c r="F647" s="1"/>
      <c r="G647" s="1"/>
    </row>
    <row r="648" spans="1:7">
      <c r="A648" s="1"/>
      <c r="B648" s="1"/>
      <c r="C648" s="1"/>
      <c r="D648" s="1"/>
      <c r="E648" s="1"/>
      <c r="F648" s="1"/>
      <c r="G648" s="1"/>
    </row>
    <row r="649" spans="1:7">
      <c r="A649" s="1"/>
      <c r="B649" s="1"/>
      <c r="C649" s="1"/>
      <c r="D649" s="1"/>
      <c r="E649" s="1"/>
      <c r="F649" s="1"/>
      <c r="G649" s="1"/>
    </row>
    <row r="650" spans="1:7">
      <c r="A650" s="1"/>
      <c r="B650" s="1"/>
      <c r="C650" s="1"/>
      <c r="D650" s="1"/>
      <c r="E650" s="1"/>
      <c r="F650" s="1"/>
      <c r="G650" s="1"/>
    </row>
    <row r="651" spans="1:7">
      <c r="A651" s="1"/>
      <c r="B651" s="1"/>
      <c r="C651" s="1"/>
      <c r="D651" s="1"/>
      <c r="E651" s="1"/>
      <c r="F651" s="1"/>
      <c r="G651" s="1"/>
    </row>
    <row r="652" spans="1:7">
      <c r="A652" s="1"/>
      <c r="B652" s="1"/>
      <c r="C652" s="1"/>
      <c r="D652" s="1"/>
      <c r="E652" s="1"/>
      <c r="F652" s="1"/>
      <c r="G652" s="1"/>
    </row>
    <row r="653" spans="1:7">
      <c r="A653" s="1"/>
      <c r="B653" s="1"/>
      <c r="C653" s="1"/>
      <c r="D653" s="1"/>
      <c r="E653" s="1"/>
      <c r="F653" s="1"/>
      <c r="G653" s="1"/>
    </row>
    <row r="654" spans="1:7">
      <c r="A654" s="1"/>
      <c r="B654" s="1"/>
      <c r="C654" s="1"/>
      <c r="D654" s="1"/>
      <c r="E654" s="1"/>
      <c r="F654" s="1"/>
      <c r="G654" s="1"/>
    </row>
    <row r="655" spans="1:7">
      <c r="A655" s="1"/>
      <c r="B655" s="1"/>
      <c r="C655" s="1"/>
      <c r="D655" s="1"/>
      <c r="E655" s="1"/>
      <c r="F655" s="1"/>
      <c r="G655" s="1"/>
    </row>
    <row r="656" spans="1:7">
      <c r="A656" s="1"/>
      <c r="B656" s="1"/>
      <c r="C656" s="1"/>
      <c r="D656" s="1"/>
      <c r="E656" s="1"/>
      <c r="F656" s="1"/>
      <c r="G656" s="1"/>
    </row>
    <row r="657" spans="1:7">
      <c r="A657" s="1"/>
      <c r="B657" s="1"/>
      <c r="C657" s="1"/>
      <c r="D657" s="1"/>
      <c r="E657" s="1"/>
      <c r="F657" s="1"/>
      <c r="G657" s="1"/>
    </row>
    <row r="658" spans="1:7">
      <c r="A658" s="1"/>
      <c r="B658" s="1"/>
      <c r="C658" s="1"/>
      <c r="D658" s="1"/>
      <c r="E658" s="1"/>
      <c r="F658" s="1"/>
      <c r="G658" s="1"/>
    </row>
    <row r="659" spans="1:7">
      <c r="A659" s="1"/>
      <c r="B659" s="1"/>
      <c r="C659" s="1"/>
      <c r="D659" s="1"/>
      <c r="E659" s="1"/>
      <c r="F659" s="1"/>
      <c r="G659" s="1"/>
    </row>
    <row r="660" spans="1:7">
      <c r="A660" s="1"/>
      <c r="B660" s="1"/>
      <c r="C660" s="1"/>
      <c r="D660" s="1"/>
      <c r="E660" s="1"/>
      <c r="F660" s="1"/>
      <c r="G660" s="1"/>
    </row>
    <row r="661" spans="1:7">
      <c r="A661" s="1"/>
      <c r="B661" s="1"/>
      <c r="C661" s="1"/>
      <c r="D661" s="1"/>
      <c r="E661" s="1"/>
      <c r="F661" s="1"/>
      <c r="G661" s="1"/>
    </row>
    <row r="662" spans="1:7">
      <c r="A662" s="1"/>
      <c r="B662" s="1"/>
      <c r="C662" s="1"/>
      <c r="D662" s="1"/>
      <c r="E662" s="1"/>
      <c r="F662" s="1"/>
      <c r="G662" s="1"/>
    </row>
    <row r="663" spans="1:7">
      <c r="A663" s="1"/>
      <c r="B663" s="1"/>
      <c r="C663" s="1"/>
      <c r="D663" s="1"/>
      <c r="E663" s="1"/>
      <c r="F663" s="1"/>
      <c r="G663" s="1"/>
    </row>
    <row r="664" spans="1:7">
      <c r="A664" s="1"/>
      <c r="B664" s="1"/>
      <c r="C664" s="1"/>
      <c r="D664" s="1"/>
      <c r="E664" s="1"/>
      <c r="F664" s="1"/>
      <c r="G664" s="1"/>
    </row>
    <row r="665" spans="1:7">
      <c r="A665" s="1"/>
      <c r="B665" s="1"/>
      <c r="C665" s="1"/>
      <c r="D665" s="1"/>
      <c r="E665" s="1"/>
      <c r="F665" s="1"/>
      <c r="G665" s="1"/>
    </row>
    <row r="666" spans="1:7">
      <c r="A666" s="1"/>
      <c r="B666" s="1"/>
      <c r="C666" s="1"/>
      <c r="D666" s="1"/>
      <c r="E666" s="1"/>
      <c r="F666" s="1"/>
      <c r="G666" s="1"/>
    </row>
    <row r="667" spans="1:7">
      <c r="A667" s="1"/>
      <c r="B667" s="1"/>
      <c r="C667" s="1"/>
      <c r="D667" s="1"/>
      <c r="E667" s="1"/>
      <c r="F667" s="1"/>
      <c r="G667" s="1"/>
    </row>
    <row r="668" spans="1:7">
      <c r="A668" s="1"/>
      <c r="B668" s="1"/>
      <c r="C668" s="1"/>
      <c r="D668" s="1"/>
      <c r="E668" s="1"/>
      <c r="F668" s="1"/>
      <c r="G668" s="1"/>
    </row>
    <row r="669" spans="1:7">
      <c r="A669" s="1"/>
      <c r="B669" s="1"/>
      <c r="C669" s="1"/>
      <c r="D669" s="1"/>
      <c r="E669" s="1"/>
      <c r="F669" s="1"/>
      <c r="G669" s="1"/>
    </row>
    <row r="670" spans="1:7">
      <c r="A670" s="1"/>
      <c r="B670" s="1"/>
      <c r="C670" s="1"/>
      <c r="D670" s="1"/>
      <c r="E670" s="1"/>
      <c r="F670" s="1"/>
      <c r="G670" s="1"/>
    </row>
    <row r="671" spans="1:7">
      <c r="A671" s="1"/>
      <c r="B671" s="1"/>
      <c r="C671" s="1"/>
      <c r="D671" s="1"/>
      <c r="E671" s="1"/>
      <c r="F671" s="1"/>
      <c r="G671" s="1"/>
    </row>
    <row r="672" spans="1:7">
      <c r="A672" s="1"/>
      <c r="B672" s="1"/>
      <c r="C672" s="1"/>
      <c r="D672" s="1"/>
      <c r="E672" s="1"/>
      <c r="F672" s="1"/>
      <c r="G672" s="1"/>
    </row>
    <row r="673" spans="1:7">
      <c r="A673" s="1"/>
      <c r="B673" s="1"/>
      <c r="C673" s="1"/>
      <c r="D673" s="1"/>
      <c r="E673" s="1"/>
      <c r="F673" s="1"/>
      <c r="G673" s="1"/>
    </row>
    <row r="674" spans="1:7">
      <c r="A674" s="1"/>
      <c r="B674" s="1"/>
      <c r="C674" s="1"/>
      <c r="D674" s="1"/>
      <c r="E674" s="1"/>
      <c r="F674" s="1"/>
      <c r="G674" s="1"/>
    </row>
    <row r="675" spans="1:7">
      <c r="A675" s="1"/>
      <c r="B675" s="1"/>
      <c r="C675" s="1"/>
      <c r="D675" s="1"/>
      <c r="E675" s="1"/>
      <c r="F675" s="1"/>
      <c r="G675" s="1"/>
    </row>
    <row r="676" spans="1:7">
      <c r="A676" s="1"/>
      <c r="B676" s="1"/>
      <c r="C676" s="1"/>
      <c r="D676" s="1"/>
      <c r="E676" s="1"/>
      <c r="F676" s="1"/>
      <c r="G676" s="1"/>
    </row>
    <row r="677" spans="1:7">
      <c r="A677" s="1"/>
      <c r="B677" s="1"/>
      <c r="C677" s="1"/>
      <c r="D677" s="1"/>
      <c r="E677" s="1"/>
      <c r="F677" s="1"/>
      <c r="G677" s="1"/>
    </row>
    <row r="678" spans="1:7">
      <c r="A678" s="1"/>
      <c r="B678" s="1"/>
      <c r="C678" s="1"/>
      <c r="D678" s="1"/>
      <c r="E678" s="1"/>
      <c r="F678" s="1"/>
      <c r="G678" s="1"/>
    </row>
    <row r="679" spans="1:7">
      <c r="A679" s="1"/>
      <c r="B679" s="1"/>
      <c r="C679" s="1"/>
      <c r="D679" s="1"/>
      <c r="E679" s="1"/>
      <c r="F679" s="1"/>
      <c r="G679" s="1"/>
    </row>
    <row r="680" spans="1:7">
      <c r="A680" s="1"/>
      <c r="B680" s="1"/>
      <c r="C680" s="1"/>
      <c r="D680" s="1"/>
      <c r="E680" s="1"/>
      <c r="F680" s="1"/>
      <c r="G680" s="1"/>
    </row>
    <row r="681" spans="1:7">
      <c r="A681" s="1"/>
      <c r="B681" s="1"/>
      <c r="C681" s="1"/>
      <c r="D681" s="1"/>
      <c r="E681" s="1"/>
      <c r="F681" s="1"/>
      <c r="G681" s="1"/>
    </row>
    <row r="682" spans="1:7">
      <c r="A682" s="1"/>
      <c r="B682" s="1"/>
      <c r="C682" s="1"/>
      <c r="D682" s="1"/>
      <c r="E682" s="1"/>
      <c r="F682" s="1"/>
      <c r="G682" s="1"/>
    </row>
    <row r="683" spans="1:7">
      <c r="A683" s="1"/>
      <c r="B683" s="1"/>
      <c r="C683" s="1"/>
      <c r="D683" s="1"/>
      <c r="E683" s="1"/>
      <c r="F683" s="1"/>
      <c r="G683" s="1"/>
    </row>
    <row r="684" spans="1:7">
      <c r="A684" s="1"/>
      <c r="B684" s="1"/>
      <c r="C684" s="1"/>
      <c r="D684" s="1"/>
      <c r="E684" s="1"/>
      <c r="F684" s="1"/>
      <c r="G684" s="1"/>
    </row>
    <row r="685" spans="1:7">
      <c r="A685" s="1"/>
      <c r="B685" s="1"/>
      <c r="C685" s="1"/>
      <c r="D685" s="1"/>
      <c r="E685" s="1"/>
      <c r="F685" s="1"/>
      <c r="G685" s="1"/>
    </row>
    <row r="686" spans="1:7">
      <c r="A686" s="1"/>
      <c r="B686" s="1"/>
      <c r="C686" s="1"/>
      <c r="D686" s="1"/>
      <c r="E686" s="1"/>
      <c r="F686" s="1"/>
      <c r="G686" s="1"/>
    </row>
    <row r="687" spans="1:7">
      <c r="A687" s="1"/>
      <c r="B687" s="1"/>
      <c r="C687" s="1"/>
      <c r="D687" s="1"/>
      <c r="E687" s="1"/>
      <c r="F687" s="1"/>
      <c r="G687" s="1"/>
    </row>
    <row r="688" spans="1:7">
      <c r="A688" s="1"/>
      <c r="B688" s="1"/>
      <c r="C688" s="1"/>
      <c r="D688" s="1"/>
      <c r="E688" s="1"/>
      <c r="F688" s="1"/>
      <c r="G688" s="1"/>
    </row>
    <row r="689" spans="1:7">
      <c r="A689" s="1"/>
      <c r="B689" s="1"/>
      <c r="C689" s="1"/>
      <c r="D689" s="1"/>
      <c r="E689" s="1"/>
      <c r="F689" s="1"/>
      <c r="G689" s="1"/>
    </row>
    <row r="690" spans="1:7">
      <c r="A690" s="1"/>
      <c r="B690" s="1"/>
      <c r="C690" s="1"/>
      <c r="D690" s="1"/>
      <c r="E690" s="1"/>
      <c r="F690" s="1"/>
      <c r="G690" s="1"/>
    </row>
    <row r="691" spans="1:7">
      <c r="A691" s="1"/>
      <c r="B691" s="1"/>
      <c r="C691" s="1"/>
      <c r="D691" s="1"/>
      <c r="E691" s="1"/>
      <c r="F691" s="1"/>
      <c r="G691" s="1"/>
    </row>
    <row r="692" spans="1:7">
      <c r="A692" s="1"/>
      <c r="B692" s="1"/>
      <c r="C692" s="1"/>
      <c r="D692" s="1"/>
      <c r="E692" s="1"/>
      <c r="F692" s="1"/>
      <c r="G692" s="1"/>
    </row>
    <row r="693" spans="1:7">
      <c r="A693" s="1"/>
      <c r="B693" s="1"/>
      <c r="C693" s="1"/>
      <c r="D693" s="1"/>
      <c r="E693" s="1"/>
      <c r="F693" s="1"/>
      <c r="G693" s="1"/>
    </row>
    <row r="694" spans="1:7">
      <c r="A694" s="1"/>
      <c r="B694" s="1"/>
      <c r="C694" s="1"/>
      <c r="D694" s="1"/>
      <c r="E694" s="1"/>
      <c r="F694" s="1"/>
      <c r="G694" s="1"/>
    </row>
    <row r="695" spans="1:7">
      <c r="A695" s="1"/>
      <c r="B695" s="1"/>
      <c r="C695" s="1"/>
      <c r="D695" s="1"/>
      <c r="E695" s="1"/>
      <c r="F695" s="1"/>
      <c r="G695" s="1"/>
    </row>
    <row r="696" spans="1:7">
      <c r="A696" s="1"/>
      <c r="B696" s="1"/>
      <c r="C696" s="1"/>
      <c r="D696" s="1"/>
      <c r="E696" s="1"/>
      <c r="F696" s="1"/>
      <c r="G696" s="1"/>
    </row>
    <row r="697" spans="1:7">
      <c r="A697" s="1"/>
      <c r="B697" s="1"/>
      <c r="C697" s="1"/>
      <c r="D697" s="1"/>
      <c r="E697" s="1"/>
      <c r="F697" s="1"/>
      <c r="G697" s="1"/>
    </row>
    <row r="698" spans="1:7">
      <c r="A698" s="1"/>
      <c r="B698" s="1"/>
      <c r="C698" s="1"/>
      <c r="D698" s="1"/>
      <c r="E698" s="1"/>
      <c r="F698" s="1"/>
      <c r="G698" s="1"/>
    </row>
    <row r="699" spans="1:7">
      <c r="A699" s="1"/>
      <c r="B699" s="1"/>
      <c r="C699" s="1"/>
      <c r="D699" s="1"/>
      <c r="E699" s="1"/>
      <c r="F699" s="1"/>
      <c r="G699" s="1"/>
    </row>
    <row r="700" spans="1:7">
      <c r="A700" s="1"/>
      <c r="B700" s="1"/>
      <c r="C700" s="1"/>
      <c r="D700" s="1"/>
      <c r="E700" s="1"/>
      <c r="F700" s="1"/>
      <c r="G700" s="1"/>
    </row>
    <row r="701" spans="1:7">
      <c r="A701" s="1"/>
      <c r="B701" s="1"/>
      <c r="C701" s="1"/>
      <c r="D701" s="1"/>
      <c r="E701" s="1"/>
      <c r="F701" s="1"/>
      <c r="G701" s="1"/>
    </row>
    <row r="702" spans="1:7">
      <c r="A702" s="1"/>
      <c r="B702" s="1"/>
      <c r="C702" s="1"/>
      <c r="D702" s="1"/>
      <c r="E702" s="1"/>
      <c r="F702" s="1"/>
      <c r="G702" s="1"/>
    </row>
    <row r="703" spans="1:7">
      <c r="A703" s="1"/>
      <c r="B703" s="1"/>
      <c r="C703" s="1"/>
      <c r="D703" s="1"/>
      <c r="E703" s="1"/>
      <c r="F703" s="1"/>
      <c r="G703" s="1"/>
    </row>
    <row r="704" spans="1:7">
      <c r="A704" s="1"/>
      <c r="B704" s="1"/>
      <c r="C704" s="1"/>
      <c r="D704" s="1"/>
      <c r="E704" s="1"/>
      <c r="F704" s="1"/>
      <c r="G704" s="1"/>
    </row>
    <row r="705" spans="1:7">
      <c r="A705" s="1"/>
      <c r="B705" s="1"/>
      <c r="C705" s="1"/>
      <c r="D705" s="1"/>
      <c r="E705" s="1"/>
      <c r="F705" s="1"/>
      <c r="G705" s="1"/>
    </row>
    <row r="706" spans="1:7">
      <c r="A706" s="1"/>
      <c r="B706" s="1"/>
      <c r="C706" s="1"/>
      <c r="D706" s="1"/>
      <c r="E706" s="1"/>
      <c r="F706" s="1"/>
      <c r="G706" s="1"/>
    </row>
    <row r="707" spans="1:7">
      <c r="A707" s="1"/>
      <c r="B707" s="1"/>
      <c r="C707" s="1"/>
      <c r="D707" s="1"/>
      <c r="E707" s="1"/>
      <c r="F707" s="1"/>
      <c r="G707" s="1"/>
    </row>
    <row r="708" spans="1:7">
      <c r="A708" s="1"/>
      <c r="B708" s="1"/>
      <c r="C708" s="1"/>
      <c r="D708" s="1"/>
      <c r="E708" s="1"/>
      <c r="F708" s="1"/>
      <c r="G708" s="1"/>
    </row>
    <row r="709" spans="1:7">
      <c r="A709" s="1"/>
      <c r="B709" s="1"/>
      <c r="C709" s="1"/>
      <c r="D709" s="1"/>
      <c r="E709" s="1"/>
      <c r="F709" s="1"/>
      <c r="G709" s="1"/>
    </row>
    <row r="710" spans="1:7">
      <c r="A710" s="1"/>
      <c r="B710" s="1"/>
      <c r="C710" s="1"/>
      <c r="D710" s="1"/>
      <c r="E710" s="1"/>
      <c r="F710" s="1"/>
      <c r="G710" s="1"/>
    </row>
    <row r="711" spans="1:7">
      <c r="A711" s="1"/>
      <c r="B711" s="1"/>
      <c r="C711" s="1"/>
      <c r="D711" s="1"/>
      <c r="E711" s="1"/>
      <c r="F711" s="1"/>
      <c r="G711" s="1"/>
    </row>
    <row r="712" spans="1:7">
      <c r="A712" s="1"/>
      <c r="B712" s="1"/>
      <c r="C712" s="1"/>
      <c r="D712" s="1"/>
      <c r="E712" s="1"/>
      <c r="F712" s="1"/>
      <c r="G712" s="1"/>
    </row>
    <row r="713" spans="1:7">
      <c r="A713" s="1"/>
      <c r="B713" s="1"/>
      <c r="C713" s="1"/>
      <c r="D713" s="1"/>
      <c r="E713" s="1"/>
      <c r="F713" s="1"/>
      <c r="G713" s="1"/>
    </row>
    <row r="714" spans="1:7">
      <c r="A714" s="1"/>
      <c r="B714" s="1"/>
      <c r="C714" s="1"/>
      <c r="D714" s="1"/>
      <c r="E714" s="1"/>
      <c r="F714" s="1"/>
      <c r="G714" s="1"/>
    </row>
    <row r="715" spans="1:7">
      <c r="A715" s="1"/>
      <c r="B715" s="1"/>
      <c r="C715" s="1"/>
      <c r="D715" s="1"/>
      <c r="E715" s="1"/>
      <c r="F715" s="1"/>
      <c r="G715" s="1"/>
    </row>
    <row r="716" spans="1:7">
      <c r="A716" s="1"/>
      <c r="B716" s="1"/>
      <c r="C716" s="1"/>
      <c r="D716" s="1"/>
      <c r="E716" s="1"/>
      <c r="F716" s="1"/>
      <c r="G716" s="1"/>
    </row>
    <row r="717" spans="1:7">
      <c r="A717" s="1"/>
      <c r="B717" s="1"/>
      <c r="C717" s="1"/>
      <c r="D717" s="1"/>
      <c r="E717" s="1"/>
      <c r="F717" s="1"/>
      <c r="G717" s="1"/>
    </row>
    <row r="718" spans="1:7">
      <c r="A718" s="1"/>
      <c r="B718" s="1"/>
      <c r="C718" s="1"/>
      <c r="D718" s="1"/>
      <c r="E718" s="1"/>
      <c r="F718" s="1"/>
      <c r="G718" s="1"/>
    </row>
    <row r="719" spans="1:7">
      <c r="A719" s="1"/>
      <c r="B719" s="1"/>
      <c r="C719" s="1"/>
      <c r="D719" s="1"/>
      <c r="E719" s="1"/>
      <c r="F719" s="1"/>
      <c r="G719" s="1"/>
    </row>
    <row r="720" spans="1:7">
      <c r="A720" s="1"/>
      <c r="B720" s="1"/>
      <c r="C720" s="1"/>
      <c r="D720" s="1"/>
      <c r="E720" s="1"/>
      <c r="F720" s="1"/>
      <c r="G720" s="1"/>
    </row>
    <row r="721" spans="1:7">
      <c r="A721" s="1"/>
      <c r="B721" s="1"/>
      <c r="C721" s="1"/>
      <c r="D721" s="1"/>
      <c r="E721" s="1"/>
      <c r="F721" s="1"/>
      <c r="G721" s="1"/>
    </row>
    <row r="722" spans="1:7">
      <c r="A722" s="1"/>
      <c r="B722" s="1"/>
      <c r="C722" s="1"/>
      <c r="D722" s="1"/>
      <c r="E722" s="1"/>
      <c r="F722" s="1"/>
      <c r="G722" s="1"/>
    </row>
    <row r="723" spans="1:7">
      <c r="A723" s="1"/>
      <c r="B723" s="1"/>
      <c r="C723" s="1"/>
      <c r="D723" s="1"/>
      <c r="E723" s="1"/>
      <c r="F723" s="1"/>
      <c r="G723" s="1"/>
    </row>
    <row r="724" spans="1:7">
      <c r="A724" s="1"/>
      <c r="B724" s="1"/>
      <c r="C724" s="1"/>
      <c r="D724" s="1"/>
      <c r="E724" s="1"/>
      <c r="F724" s="1"/>
      <c r="G724" s="1"/>
    </row>
    <row r="725" spans="1:7">
      <c r="A725" s="1"/>
      <c r="B725" s="1"/>
      <c r="C725" s="1"/>
      <c r="D725" s="1"/>
      <c r="E725" s="1"/>
      <c r="F725" s="1"/>
      <c r="G725" s="1"/>
    </row>
    <row r="726" spans="1:7">
      <c r="A726" s="1"/>
      <c r="B726" s="1"/>
      <c r="C726" s="1"/>
      <c r="D726" s="1"/>
      <c r="E726" s="1"/>
      <c r="F726" s="1"/>
      <c r="G726" s="1"/>
    </row>
    <row r="727" spans="1:7">
      <c r="A727" s="1"/>
      <c r="B727" s="1"/>
      <c r="C727" s="1"/>
      <c r="D727" s="1"/>
      <c r="E727" s="1"/>
      <c r="F727" s="1"/>
      <c r="G727" s="1"/>
    </row>
    <row r="728" spans="1:7">
      <c r="A728" s="1"/>
      <c r="B728" s="1"/>
      <c r="C728" s="1"/>
      <c r="D728" s="1"/>
      <c r="E728" s="1"/>
      <c r="F728" s="1"/>
      <c r="G728" s="1"/>
    </row>
    <row r="729" spans="1:7">
      <c r="A729" s="1"/>
      <c r="B729" s="1"/>
      <c r="C729" s="1"/>
      <c r="D729" s="1"/>
      <c r="E729" s="1"/>
      <c r="F729" s="1"/>
      <c r="G729" s="1"/>
    </row>
    <row r="730" spans="1:7">
      <c r="A730" s="1"/>
      <c r="B730" s="1"/>
      <c r="C730" s="1"/>
      <c r="D730" s="1"/>
      <c r="E730" s="1"/>
      <c r="F730" s="1"/>
      <c r="G730" s="1"/>
    </row>
    <row r="731" spans="1:7">
      <c r="A731" s="1"/>
      <c r="B731" s="1"/>
      <c r="C731" s="1"/>
      <c r="D731" s="1"/>
      <c r="E731" s="1"/>
      <c r="F731" s="1"/>
      <c r="G731" s="1"/>
    </row>
    <row r="732" spans="1:7">
      <c r="A732" s="1"/>
      <c r="B732" s="1"/>
      <c r="C732" s="1"/>
      <c r="D732" s="1"/>
      <c r="E732" s="1"/>
      <c r="F732" s="1"/>
      <c r="G732" s="1"/>
    </row>
    <row r="733" spans="1:7">
      <c r="A733" s="1"/>
      <c r="B733" s="1"/>
      <c r="C733" s="1"/>
      <c r="D733" s="1"/>
      <c r="E733" s="1"/>
      <c r="F733" s="1"/>
      <c r="G733" s="1"/>
    </row>
    <row r="734" spans="1:7">
      <c r="A734" s="1"/>
      <c r="B734" s="1"/>
      <c r="C734" s="1"/>
      <c r="D734" s="1"/>
      <c r="E734" s="1"/>
      <c r="F734" s="1"/>
      <c r="G734" s="1"/>
    </row>
    <row r="735" spans="1:7">
      <c r="A735" s="1"/>
      <c r="B735" s="1"/>
      <c r="C735" s="1"/>
      <c r="D735" s="1"/>
      <c r="E735" s="1"/>
      <c r="F735" s="1"/>
      <c r="G735" s="1"/>
    </row>
    <row r="736" spans="1:7">
      <c r="A736" s="1"/>
      <c r="B736" s="1"/>
      <c r="C736" s="1"/>
      <c r="D736" s="1"/>
      <c r="E736" s="1"/>
      <c r="F736" s="1"/>
      <c r="G736" s="1"/>
    </row>
    <row r="737" spans="1:7">
      <c r="A737" s="1"/>
      <c r="B737" s="1"/>
      <c r="C737" s="1"/>
      <c r="D737" s="1"/>
      <c r="E737" s="1"/>
      <c r="F737" s="1"/>
      <c r="G737" s="1"/>
    </row>
    <row r="738" spans="1:7">
      <c r="A738" s="1"/>
      <c r="B738" s="1"/>
      <c r="C738" s="1"/>
      <c r="D738" s="1"/>
      <c r="E738" s="1"/>
      <c r="F738" s="1"/>
      <c r="G738" s="1"/>
    </row>
    <row r="739" spans="1:7">
      <c r="A739" s="1"/>
      <c r="B739" s="1"/>
      <c r="C739" s="1"/>
      <c r="D739" s="1"/>
      <c r="E739" s="1"/>
      <c r="F739" s="1"/>
      <c r="G739" s="1"/>
    </row>
    <row r="740" spans="1:7">
      <c r="A740" s="1"/>
      <c r="B740" s="1"/>
      <c r="C740" s="1"/>
      <c r="D740" s="1"/>
      <c r="E740" s="1"/>
      <c r="F740" s="1"/>
      <c r="G740" s="1"/>
    </row>
    <row r="741" spans="1:7">
      <c r="A741" s="1"/>
      <c r="B741" s="1"/>
      <c r="C741" s="1"/>
      <c r="D741" s="1"/>
      <c r="E741" s="1"/>
      <c r="F741" s="1"/>
      <c r="G741" s="1"/>
    </row>
    <row r="742" spans="1:7">
      <c r="A742" s="1"/>
      <c r="B742" s="1"/>
      <c r="C742" s="1"/>
      <c r="D742" s="1"/>
      <c r="E742" s="1"/>
      <c r="F742" s="1"/>
      <c r="G742" s="1"/>
    </row>
    <row r="743" spans="1:7">
      <c r="A743" s="1"/>
      <c r="B743" s="1"/>
      <c r="C743" s="1"/>
      <c r="D743" s="1"/>
      <c r="E743" s="1"/>
      <c r="F743" s="1"/>
      <c r="G743" s="1"/>
    </row>
    <row r="744" spans="1:7">
      <c r="A744" s="1"/>
      <c r="B744" s="1"/>
      <c r="C744" s="1"/>
      <c r="D744" s="1"/>
      <c r="E744" s="1"/>
      <c r="F744" s="1"/>
      <c r="G744" s="1"/>
    </row>
    <row r="745" spans="1:7">
      <c r="A745" s="1"/>
      <c r="B745" s="1"/>
      <c r="C745" s="1"/>
      <c r="D745" s="1"/>
      <c r="E745" s="1"/>
      <c r="F745" s="1"/>
      <c r="G745" s="1"/>
    </row>
    <row r="746" spans="1:7">
      <c r="A746" s="1"/>
      <c r="B746" s="1"/>
      <c r="C746" s="1"/>
      <c r="D746" s="1"/>
      <c r="E746" s="1"/>
      <c r="F746" s="1"/>
      <c r="G746" s="1"/>
    </row>
    <row r="747" spans="1:7">
      <c r="A747" s="1"/>
      <c r="B747" s="1"/>
      <c r="C747" s="1"/>
      <c r="D747" s="1"/>
      <c r="E747" s="1"/>
      <c r="F747" s="1"/>
      <c r="G747" s="1"/>
    </row>
    <row r="748" spans="1:7">
      <c r="A748" s="1"/>
      <c r="B748" s="1"/>
      <c r="C748" s="1"/>
      <c r="D748" s="1"/>
      <c r="E748" s="1"/>
      <c r="F748" s="1"/>
      <c r="G748" s="1"/>
    </row>
    <row r="749" spans="1:7">
      <c r="A749" s="1"/>
      <c r="B749" s="1"/>
      <c r="C749" s="1"/>
      <c r="D749" s="1"/>
      <c r="E749" s="1"/>
      <c r="F749" s="1"/>
      <c r="G749" s="1"/>
    </row>
    <row r="750" spans="1:7">
      <c r="A750" s="1"/>
      <c r="B750" s="1"/>
      <c r="C750" s="1"/>
      <c r="D750" s="1"/>
      <c r="E750" s="1"/>
      <c r="F750" s="1"/>
      <c r="G750" s="1"/>
    </row>
    <row r="751" spans="1:7">
      <c r="A751" s="1"/>
      <c r="B751" s="1"/>
      <c r="C751" s="1"/>
      <c r="D751" s="1"/>
      <c r="E751" s="1"/>
      <c r="F751" s="1"/>
      <c r="G751" s="1"/>
    </row>
    <row r="752" spans="1:7">
      <c r="A752" s="1"/>
      <c r="B752" s="1"/>
      <c r="C752" s="1"/>
      <c r="D752" s="1"/>
      <c r="E752" s="1"/>
      <c r="F752" s="1"/>
      <c r="G752" s="1"/>
    </row>
    <row r="753" spans="1:7">
      <c r="A753" s="1"/>
      <c r="B753" s="1"/>
      <c r="C753" s="1"/>
      <c r="D753" s="1"/>
      <c r="E753" s="1"/>
      <c r="F753" s="1"/>
      <c r="G753" s="1"/>
    </row>
    <row r="754" spans="1:7">
      <c r="A754" s="1"/>
      <c r="B754" s="1"/>
      <c r="C754" s="1"/>
      <c r="D754" s="1"/>
      <c r="E754" s="1"/>
      <c r="F754" s="1"/>
      <c r="G754" s="1"/>
    </row>
    <row r="755" spans="1:7">
      <c r="A755" s="1"/>
      <c r="B755" s="1"/>
      <c r="C755" s="1"/>
      <c r="D755" s="1"/>
      <c r="E755" s="1"/>
      <c r="F755" s="1"/>
      <c r="G755" s="1"/>
    </row>
    <row r="756" spans="1:7">
      <c r="A756" s="1"/>
      <c r="B756" s="1"/>
      <c r="C756" s="1"/>
      <c r="D756" s="1"/>
      <c r="E756" s="1"/>
      <c r="F756" s="1"/>
      <c r="G756" s="1"/>
    </row>
    <row r="757" spans="1:7">
      <c r="A757" s="1"/>
      <c r="B757" s="1"/>
      <c r="C757" s="1"/>
      <c r="D757" s="1"/>
      <c r="E757" s="1"/>
      <c r="F757" s="1"/>
      <c r="G757" s="1"/>
    </row>
    <row r="758" spans="1:7">
      <c r="A758" s="1"/>
      <c r="B758" s="1"/>
      <c r="C758" s="1"/>
      <c r="D758" s="1"/>
      <c r="E758" s="1"/>
      <c r="F758" s="1"/>
      <c r="G758" s="1"/>
    </row>
    <row r="759" spans="1:7">
      <c r="A759" s="1"/>
      <c r="B759" s="1"/>
      <c r="C759" s="1"/>
      <c r="D759" s="1"/>
      <c r="E759" s="1"/>
      <c r="F759" s="1"/>
      <c r="G759" s="1"/>
    </row>
    <row r="760" spans="1:7">
      <c r="A760" s="1"/>
      <c r="B760" s="1"/>
      <c r="C760" s="1"/>
      <c r="D760" s="1"/>
      <c r="E760" s="1"/>
      <c r="F760" s="1"/>
      <c r="G760" s="1"/>
    </row>
    <row r="761" spans="1:7">
      <c r="A761" s="1"/>
      <c r="B761" s="1"/>
      <c r="C761" s="1"/>
      <c r="D761" s="1"/>
      <c r="E761" s="1"/>
      <c r="F761" s="1"/>
      <c r="G761" s="1"/>
    </row>
    <row r="762" spans="1:7">
      <c r="A762" s="1"/>
      <c r="B762" s="1"/>
      <c r="C762" s="1"/>
      <c r="D762" s="1"/>
      <c r="E762" s="1"/>
      <c r="F762" s="1"/>
      <c r="G762" s="1"/>
    </row>
    <row r="763" spans="1:7">
      <c r="A763" s="1"/>
      <c r="B763" s="1"/>
      <c r="C763" s="1"/>
      <c r="D763" s="1"/>
      <c r="E763" s="1"/>
      <c r="F763" s="1"/>
      <c r="G763" s="1"/>
    </row>
    <row r="764" spans="1:7">
      <c r="A764" s="1"/>
      <c r="B764" s="1"/>
      <c r="C764" s="1"/>
      <c r="D764" s="1"/>
      <c r="E764" s="1"/>
      <c r="F764" s="1"/>
      <c r="G764" s="1"/>
    </row>
    <row r="765" spans="1:7">
      <c r="A765" s="1"/>
      <c r="B765" s="1"/>
      <c r="C765" s="1"/>
      <c r="D765" s="1"/>
      <c r="E765" s="1"/>
      <c r="F765" s="1"/>
      <c r="G765" s="1"/>
    </row>
    <row r="766" spans="1:7">
      <c r="A766" s="1"/>
      <c r="B766" s="1"/>
      <c r="C766" s="1"/>
      <c r="D766" s="1"/>
      <c r="E766" s="1"/>
      <c r="F766" s="1"/>
      <c r="G766" s="1"/>
    </row>
    <row r="767" spans="1:7">
      <c r="A767" s="1"/>
      <c r="B767" s="1"/>
      <c r="C767" s="1"/>
      <c r="D767" s="1"/>
      <c r="E767" s="1"/>
      <c r="F767" s="1"/>
      <c r="G767" s="1"/>
    </row>
    <row r="768" spans="1:7">
      <c r="A768" s="1"/>
      <c r="B768" s="1"/>
      <c r="C768" s="1"/>
      <c r="D768" s="1"/>
      <c r="E768" s="1"/>
      <c r="F768" s="1"/>
      <c r="G768" s="1"/>
    </row>
    <row r="769" spans="1:7">
      <c r="A769" s="1"/>
      <c r="B769" s="1"/>
      <c r="C769" s="1"/>
      <c r="D769" s="1"/>
      <c r="E769" s="1"/>
      <c r="F769" s="1"/>
      <c r="G769" s="1"/>
    </row>
    <row r="770" spans="1:7">
      <c r="A770" s="1"/>
      <c r="B770" s="1"/>
      <c r="C770" s="1"/>
      <c r="D770" s="1"/>
      <c r="E770" s="1"/>
      <c r="F770" s="1"/>
      <c r="G770" s="1"/>
    </row>
    <row r="771" spans="1:7">
      <c r="A771" s="1"/>
      <c r="B771" s="1"/>
      <c r="C771" s="1"/>
      <c r="D771" s="1"/>
      <c r="E771" s="1"/>
      <c r="F771" s="1"/>
      <c r="G771" s="1"/>
    </row>
    <row r="772" spans="1:7">
      <c r="A772" s="1"/>
      <c r="B772" s="1"/>
      <c r="C772" s="1"/>
      <c r="D772" s="1"/>
      <c r="E772" s="1"/>
      <c r="F772" s="1"/>
      <c r="G772" s="1"/>
    </row>
    <row r="773" spans="1:7">
      <c r="A773" s="1"/>
      <c r="B773" s="1"/>
      <c r="C773" s="1"/>
      <c r="D773" s="1"/>
      <c r="E773" s="1"/>
      <c r="F773" s="1"/>
      <c r="G773" s="1"/>
    </row>
    <row r="774" spans="1:7">
      <c r="A774" s="1"/>
      <c r="B774" s="1"/>
      <c r="C774" s="1"/>
      <c r="D774" s="1"/>
      <c r="E774" s="1"/>
      <c r="F774" s="1"/>
      <c r="G774" s="1"/>
    </row>
    <row r="775" spans="1:7">
      <c r="A775" s="1"/>
      <c r="B775" s="1"/>
      <c r="C775" s="1"/>
      <c r="D775" s="1"/>
      <c r="E775" s="1"/>
      <c r="F775" s="1"/>
      <c r="G775" s="1"/>
    </row>
    <row r="776" spans="1:7">
      <c r="A776" s="1"/>
      <c r="B776" s="1"/>
      <c r="C776" s="1"/>
      <c r="D776" s="1"/>
      <c r="E776" s="1"/>
      <c r="F776" s="1"/>
      <c r="G776" s="1"/>
    </row>
    <row r="777" spans="1:7">
      <c r="A777" s="1"/>
      <c r="B777" s="1"/>
      <c r="C777" s="1"/>
      <c r="D777" s="1"/>
      <c r="E777" s="1"/>
      <c r="F777" s="1"/>
      <c r="G777" s="1"/>
    </row>
    <row r="778" spans="1:7">
      <c r="A778" s="1"/>
      <c r="B778" s="1"/>
      <c r="C778" s="1"/>
      <c r="D778" s="1"/>
      <c r="E778" s="1"/>
      <c r="F778" s="1"/>
      <c r="G778" s="1"/>
    </row>
    <row r="779" spans="1:7">
      <c r="A779" s="1"/>
      <c r="B779" s="1"/>
      <c r="C779" s="1"/>
      <c r="D779" s="1"/>
      <c r="E779" s="1"/>
      <c r="F779" s="1"/>
      <c r="G779" s="1"/>
    </row>
    <row r="780" spans="1:7">
      <c r="A780" s="1"/>
      <c r="B780" s="1"/>
      <c r="C780" s="1"/>
      <c r="D780" s="1"/>
      <c r="E780" s="1"/>
      <c r="F780" s="1"/>
      <c r="G780" s="1"/>
    </row>
    <row r="781" spans="1:7">
      <c r="A781" s="1"/>
      <c r="B781" s="1"/>
      <c r="C781" s="1"/>
      <c r="D781" s="1"/>
      <c r="E781" s="1"/>
      <c r="F781" s="1"/>
      <c r="G781" s="1"/>
    </row>
    <row r="782" spans="1:7">
      <c r="A782" s="1"/>
      <c r="B782" s="1"/>
      <c r="C782" s="1"/>
      <c r="D782" s="1"/>
      <c r="E782" s="1"/>
      <c r="F782" s="1"/>
      <c r="G782" s="1"/>
    </row>
    <row r="783" spans="1:7">
      <c r="A783" s="1"/>
      <c r="B783" s="1"/>
      <c r="C783" s="1"/>
      <c r="D783" s="1"/>
      <c r="E783" s="1"/>
      <c r="F783" s="1"/>
      <c r="G783" s="1"/>
    </row>
    <row r="784" spans="1:7">
      <c r="A784" s="1"/>
      <c r="B784" s="1"/>
      <c r="C784" s="1"/>
      <c r="D784" s="1"/>
      <c r="E784" s="1"/>
      <c r="F784" s="1"/>
      <c r="G784" s="1"/>
    </row>
    <row r="785" spans="1:7">
      <c r="A785" s="1"/>
      <c r="B785" s="1"/>
      <c r="C785" s="1"/>
      <c r="D785" s="1"/>
      <c r="E785" s="1"/>
      <c r="F785" s="1"/>
      <c r="G785" s="1"/>
    </row>
    <row r="786" spans="1:7">
      <c r="A786" s="1"/>
      <c r="B786" s="1"/>
      <c r="C786" s="1"/>
      <c r="D786" s="1"/>
      <c r="E786" s="1"/>
      <c r="F786" s="1"/>
      <c r="G786" s="1"/>
    </row>
    <row r="787" spans="1:7">
      <c r="A787" s="1"/>
      <c r="B787" s="1"/>
      <c r="C787" s="1"/>
      <c r="D787" s="1"/>
      <c r="E787" s="1"/>
      <c r="F787" s="1"/>
      <c r="G787" s="1"/>
    </row>
    <row r="788" spans="1:7">
      <c r="A788" s="1"/>
      <c r="B788" s="1"/>
      <c r="C788" s="1"/>
      <c r="D788" s="1"/>
      <c r="E788" s="1"/>
      <c r="F788" s="1"/>
      <c r="G788" s="1"/>
    </row>
    <row r="789" spans="1:7">
      <c r="A789" s="1"/>
      <c r="B789" s="1"/>
      <c r="C789" s="1"/>
      <c r="D789" s="1"/>
      <c r="E789" s="1"/>
      <c r="F789" s="1"/>
      <c r="G789" s="1"/>
    </row>
    <row r="790" spans="1:7">
      <c r="A790" s="1"/>
      <c r="B790" s="1"/>
      <c r="C790" s="1"/>
      <c r="D790" s="1"/>
      <c r="E790" s="1"/>
      <c r="F790" s="1"/>
      <c r="G790" s="1"/>
    </row>
    <row r="791" spans="1:7">
      <c r="A791" s="1"/>
      <c r="B791" s="1"/>
      <c r="C791" s="1"/>
      <c r="D791" s="1"/>
      <c r="E791" s="1"/>
      <c r="F791" s="1"/>
      <c r="G791" s="1"/>
    </row>
    <row r="792" spans="1:7">
      <c r="A792" s="1"/>
      <c r="B792" s="1"/>
      <c r="C792" s="1"/>
      <c r="D792" s="1"/>
      <c r="E792" s="1"/>
      <c r="F792" s="1"/>
      <c r="G792" s="1"/>
    </row>
    <row r="793" spans="1:7">
      <c r="A793" s="1"/>
      <c r="B793" s="1"/>
      <c r="C793" s="1"/>
      <c r="D793" s="1"/>
      <c r="E793" s="1"/>
      <c r="F793" s="1"/>
      <c r="G793" s="1"/>
    </row>
    <row r="794" spans="1:7">
      <c r="A794" s="1"/>
      <c r="B794" s="1"/>
      <c r="C794" s="1"/>
      <c r="D794" s="1"/>
      <c r="E794" s="1"/>
      <c r="F794" s="1"/>
      <c r="G794" s="1"/>
    </row>
    <row r="795" spans="1:7">
      <c r="A795" s="1"/>
      <c r="B795" s="1"/>
      <c r="C795" s="1"/>
      <c r="D795" s="1"/>
      <c r="E795" s="1"/>
      <c r="F795" s="1"/>
      <c r="G795" s="1"/>
    </row>
    <row r="796" spans="1:7">
      <c r="A796" s="1"/>
      <c r="B796" s="1"/>
      <c r="C796" s="1"/>
      <c r="D796" s="1"/>
      <c r="E796" s="1"/>
      <c r="F796" s="1"/>
      <c r="G796" s="1"/>
    </row>
    <row r="797" spans="1:7">
      <c r="A797" s="1"/>
      <c r="B797" s="1"/>
      <c r="C797" s="1"/>
      <c r="D797" s="1"/>
      <c r="E797" s="1"/>
      <c r="F797" s="1"/>
      <c r="G797" s="1"/>
    </row>
    <row r="798" spans="1:7">
      <c r="A798" s="1"/>
      <c r="B798" s="1"/>
      <c r="C798" s="1"/>
      <c r="D798" s="1"/>
      <c r="E798" s="1"/>
      <c r="F798" s="1"/>
      <c r="G798" s="1"/>
    </row>
    <row r="799" spans="1:7">
      <c r="A799" s="1"/>
      <c r="B799" s="1"/>
      <c r="C799" s="1"/>
      <c r="D799" s="1"/>
      <c r="E799" s="1"/>
      <c r="F799" s="1"/>
      <c r="G799" s="1"/>
    </row>
    <row r="800" spans="1:7">
      <c r="A800" s="1"/>
      <c r="B800" s="1"/>
      <c r="C800" s="1"/>
      <c r="D800" s="1"/>
      <c r="E800" s="1"/>
      <c r="F800" s="1"/>
      <c r="G800" s="1"/>
    </row>
    <row r="801" spans="1:7">
      <c r="A801" s="1"/>
      <c r="B801" s="1"/>
      <c r="C801" s="1"/>
      <c r="D801" s="1"/>
      <c r="E801" s="1"/>
      <c r="F801" s="1"/>
      <c r="G801" s="1"/>
    </row>
    <row r="802" spans="1:7">
      <c r="A802" s="1"/>
      <c r="B802" s="1"/>
      <c r="C802" s="1"/>
      <c r="D802" s="1"/>
      <c r="E802" s="1"/>
      <c r="F802" s="1"/>
      <c r="G802" s="1"/>
    </row>
    <row r="803" spans="1:7">
      <c r="A803" s="1"/>
      <c r="B803" s="1"/>
      <c r="C803" s="1"/>
      <c r="D803" s="1"/>
      <c r="E803" s="1"/>
      <c r="F803" s="1"/>
      <c r="G803" s="1"/>
    </row>
    <row r="804" spans="1:7">
      <c r="A804" s="1"/>
      <c r="B804" s="1"/>
      <c r="C804" s="1"/>
      <c r="D804" s="1"/>
      <c r="E804" s="1"/>
      <c r="F804" s="1"/>
      <c r="G804" s="1"/>
    </row>
    <row r="805" spans="1:7">
      <c r="A805" s="1"/>
      <c r="B805" s="1"/>
      <c r="C805" s="1"/>
      <c r="D805" s="1"/>
      <c r="E805" s="1"/>
      <c r="F805" s="1"/>
      <c r="G805" s="1"/>
    </row>
    <row r="806" spans="1:7">
      <c r="A806" s="1"/>
      <c r="B806" s="1"/>
      <c r="C806" s="1"/>
      <c r="D806" s="1"/>
      <c r="E806" s="1"/>
      <c r="F806" s="1"/>
      <c r="G806" s="1"/>
    </row>
    <row r="807" spans="1:7">
      <c r="A807" s="1"/>
      <c r="B807" s="1"/>
      <c r="C807" s="1"/>
      <c r="D807" s="1"/>
      <c r="E807" s="1"/>
      <c r="F807" s="1"/>
      <c r="G807" s="1"/>
    </row>
    <row r="808" spans="1:7">
      <c r="A808" s="1"/>
      <c r="B808" s="1"/>
      <c r="C808" s="1"/>
      <c r="D808" s="1"/>
      <c r="E808" s="1"/>
      <c r="F808" s="1"/>
      <c r="G808" s="1"/>
    </row>
    <row r="809" spans="1:7">
      <c r="A809" s="1"/>
      <c r="B809" s="1"/>
      <c r="C809" s="1"/>
      <c r="D809" s="1"/>
      <c r="E809" s="1"/>
      <c r="F809" s="1"/>
      <c r="G809" s="1"/>
    </row>
    <row r="810" spans="1:7">
      <c r="A810" s="1"/>
      <c r="B810" s="1"/>
      <c r="C810" s="1"/>
      <c r="D810" s="1"/>
      <c r="E810" s="1"/>
      <c r="F810" s="1"/>
      <c r="G810" s="1"/>
    </row>
    <row r="811" spans="1:7">
      <c r="A811" s="1"/>
      <c r="B811" s="1"/>
      <c r="C811" s="1"/>
      <c r="D811" s="1"/>
      <c r="E811" s="1"/>
      <c r="F811" s="1"/>
      <c r="G811" s="1"/>
    </row>
    <row r="812" spans="1:7">
      <c r="A812" s="1"/>
      <c r="B812" s="1"/>
      <c r="C812" s="1"/>
      <c r="D812" s="1"/>
      <c r="E812" s="1"/>
      <c r="F812" s="1"/>
      <c r="G812" s="1"/>
    </row>
    <row r="813" spans="1:7">
      <c r="A813" s="1"/>
      <c r="B813" s="1"/>
      <c r="C813" s="1"/>
      <c r="D813" s="1"/>
      <c r="E813" s="1"/>
      <c r="F813" s="1"/>
      <c r="G813" s="1"/>
    </row>
    <row r="814" spans="1:7">
      <c r="A814" s="1"/>
      <c r="B814" s="1"/>
      <c r="C814" s="1"/>
      <c r="D814" s="1"/>
      <c r="E814" s="1"/>
      <c r="F814" s="1"/>
      <c r="G814" s="1"/>
    </row>
    <row r="815" spans="1:7">
      <c r="A815" s="1"/>
      <c r="B815" s="1"/>
      <c r="C815" s="1"/>
      <c r="D815" s="1"/>
      <c r="E815" s="1"/>
      <c r="F815" s="1"/>
      <c r="G815" s="1"/>
    </row>
    <row r="816" spans="1:7">
      <c r="A816" s="1"/>
      <c r="B816" s="1"/>
      <c r="C816" s="1"/>
      <c r="D816" s="1"/>
      <c r="E816" s="1"/>
      <c r="F816" s="1"/>
      <c r="G816" s="1"/>
    </row>
    <row r="817" spans="1:7">
      <c r="A817" s="1"/>
      <c r="B817" s="1"/>
      <c r="C817" s="1"/>
      <c r="D817" s="1"/>
      <c r="E817" s="1"/>
      <c r="F817" s="1"/>
      <c r="G817" s="1"/>
    </row>
    <row r="818" spans="1:7">
      <c r="A818" s="1"/>
      <c r="B818" s="1"/>
      <c r="C818" s="1"/>
      <c r="D818" s="1"/>
      <c r="E818" s="1"/>
      <c r="F818" s="1"/>
      <c r="G818" s="1"/>
    </row>
    <row r="819" spans="1:7">
      <c r="A819" s="1"/>
      <c r="B819" s="1"/>
      <c r="C819" s="1"/>
      <c r="D819" s="1"/>
      <c r="E819" s="1"/>
      <c r="F819" s="1"/>
      <c r="G819" s="1"/>
    </row>
    <row r="820" spans="1:7">
      <c r="A820" s="1"/>
      <c r="B820" s="1"/>
      <c r="C820" s="1"/>
      <c r="D820" s="1"/>
      <c r="E820" s="1"/>
      <c r="F820" s="1"/>
      <c r="G820" s="1"/>
    </row>
    <row r="821" spans="1:7">
      <c r="A821" s="1"/>
      <c r="B821" s="1"/>
      <c r="C821" s="1"/>
      <c r="D821" s="1"/>
      <c r="E821" s="1"/>
      <c r="F821" s="1"/>
      <c r="G821" s="1"/>
    </row>
    <row r="822" spans="1:7">
      <c r="A822" s="1"/>
      <c r="B822" s="1"/>
      <c r="C822" s="1"/>
      <c r="D822" s="1"/>
      <c r="E822" s="1"/>
      <c r="F822" s="1"/>
      <c r="G822" s="1"/>
    </row>
    <row r="823" spans="1:7">
      <c r="A823" s="1"/>
      <c r="B823" s="1"/>
      <c r="C823" s="1"/>
      <c r="D823" s="1"/>
      <c r="E823" s="1"/>
      <c r="F823" s="1"/>
      <c r="G823" s="1"/>
    </row>
    <row r="824" spans="1:7">
      <c r="A824" s="1"/>
      <c r="B824" s="1"/>
      <c r="C824" s="1"/>
      <c r="D824" s="1"/>
      <c r="E824" s="1"/>
      <c r="F824" s="1"/>
      <c r="G824" s="1"/>
    </row>
    <row r="825" spans="1:7">
      <c r="A825" s="1"/>
      <c r="B825" s="1"/>
      <c r="C825" s="1"/>
      <c r="D825" s="1"/>
      <c r="E825" s="1"/>
      <c r="F825" s="1"/>
      <c r="G825" s="1"/>
    </row>
    <row r="826" spans="1:7">
      <c r="A826" s="1"/>
      <c r="B826" s="1"/>
      <c r="C826" s="1"/>
      <c r="D826" s="1"/>
      <c r="E826" s="1"/>
      <c r="F826" s="1"/>
      <c r="G826" s="1"/>
    </row>
    <row r="827" spans="1:7">
      <c r="A827" s="1"/>
      <c r="B827" s="1"/>
      <c r="C827" s="1"/>
      <c r="D827" s="1"/>
      <c r="E827" s="1"/>
      <c r="F827" s="1"/>
      <c r="G827" s="1"/>
    </row>
    <row r="828" spans="1:7">
      <c r="A828" s="1"/>
      <c r="B828" s="1"/>
      <c r="C828" s="1"/>
      <c r="D828" s="1"/>
      <c r="E828" s="1"/>
      <c r="F828" s="1"/>
      <c r="G828" s="1"/>
    </row>
    <row r="829" spans="1:7">
      <c r="A829" s="1"/>
      <c r="B829" s="1"/>
      <c r="C829" s="1"/>
      <c r="D829" s="1"/>
      <c r="E829" s="1"/>
      <c r="F829" s="1"/>
      <c r="G829" s="1"/>
    </row>
    <row r="830" spans="1:7">
      <c r="A830" s="1"/>
      <c r="B830" s="1"/>
      <c r="C830" s="1"/>
      <c r="D830" s="1"/>
      <c r="E830" s="1"/>
      <c r="F830" s="1"/>
      <c r="G830" s="1"/>
    </row>
    <row r="831" spans="1:7">
      <c r="A831" s="1"/>
      <c r="B831" s="1"/>
      <c r="C831" s="1"/>
      <c r="D831" s="1"/>
      <c r="E831" s="1"/>
      <c r="F831" s="1"/>
      <c r="G831" s="1"/>
    </row>
    <row r="832" spans="1:7">
      <c r="A832" s="1"/>
      <c r="B832" s="1"/>
      <c r="C832" s="1"/>
      <c r="D832" s="1"/>
      <c r="E832" s="1"/>
      <c r="F832" s="1"/>
      <c r="G832" s="1"/>
    </row>
    <row r="833" spans="1:7">
      <c r="A833" s="1"/>
      <c r="B833" s="1"/>
      <c r="C833" s="1"/>
      <c r="D833" s="1"/>
      <c r="E833" s="1"/>
      <c r="F833" s="1"/>
      <c r="G833" s="1"/>
    </row>
    <row r="834" spans="1:7">
      <c r="A834" s="1"/>
      <c r="B834" s="1"/>
      <c r="C834" s="1"/>
      <c r="D834" s="1"/>
      <c r="E834" s="1"/>
      <c r="F834" s="1"/>
      <c r="G834" s="1"/>
    </row>
    <row r="835" spans="1:7">
      <c r="A835" s="1"/>
      <c r="B835" s="1"/>
      <c r="C835" s="1"/>
      <c r="D835" s="1"/>
      <c r="E835" s="1"/>
      <c r="F835" s="1"/>
      <c r="G835" s="1"/>
    </row>
    <row r="836" spans="1:7">
      <c r="A836" s="1"/>
      <c r="B836" s="1"/>
      <c r="C836" s="1"/>
      <c r="D836" s="1"/>
      <c r="E836" s="1"/>
      <c r="F836" s="1"/>
      <c r="G836" s="1"/>
    </row>
    <row r="837" spans="1:7">
      <c r="A837" s="1"/>
      <c r="B837" s="1"/>
      <c r="C837" s="1"/>
      <c r="D837" s="1"/>
      <c r="E837" s="1"/>
      <c r="F837" s="1"/>
      <c r="G837" s="1"/>
    </row>
    <row r="838" spans="1:7">
      <c r="A838" s="1"/>
      <c r="B838" s="1"/>
      <c r="C838" s="1"/>
      <c r="D838" s="1"/>
      <c r="E838" s="1"/>
      <c r="F838" s="1"/>
      <c r="G838" s="1"/>
    </row>
    <row r="839" spans="1:7">
      <c r="A839" s="1"/>
      <c r="B839" s="1"/>
      <c r="C839" s="1"/>
      <c r="D839" s="1"/>
      <c r="E839" s="1"/>
      <c r="F839" s="1"/>
      <c r="G839" s="1"/>
    </row>
    <row r="840" spans="1:7">
      <c r="A840" s="1"/>
      <c r="B840" s="1"/>
      <c r="C840" s="1"/>
      <c r="D840" s="1"/>
      <c r="E840" s="1"/>
      <c r="F840" s="1"/>
      <c r="G840" s="1"/>
    </row>
    <row r="841" spans="1:7">
      <c r="A841" s="1"/>
      <c r="B841" s="1"/>
      <c r="C841" s="1"/>
      <c r="D841" s="1"/>
      <c r="E841" s="1"/>
      <c r="F841" s="1"/>
      <c r="G841" s="1"/>
    </row>
    <row r="842" spans="1:7">
      <c r="A842" s="1"/>
      <c r="B842" s="1"/>
      <c r="C842" s="1"/>
      <c r="D842" s="1"/>
      <c r="E842" s="1"/>
      <c r="F842" s="1"/>
      <c r="G842" s="1"/>
    </row>
    <row r="843" spans="1:7">
      <c r="A843" s="1"/>
      <c r="B843" s="1"/>
      <c r="C843" s="1"/>
      <c r="D843" s="1"/>
      <c r="E843" s="1"/>
      <c r="F843" s="1"/>
      <c r="G843" s="1"/>
    </row>
    <row r="844" spans="1:7">
      <c r="A844" s="1"/>
      <c r="B844" s="1"/>
      <c r="C844" s="1"/>
      <c r="D844" s="1"/>
      <c r="E844" s="1"/>
      <c r="F844" s="1"/>
      <c r="G844" s="1"/>
    </row>
    <row r="845" spans="1:7">
      <c r="A845" s="1"/>
      <c r="B845" s="1"/>
      <c r="C845" s="1"/>
      <c r="D845" s="1"/>
      <c r="E845" s="1"/>
      <c r="F845" s="1"/>
      <c r="G845" s="1"/>
    </row>
    <row r="846" spans="1:7">
      <c r="A846" s="1"/>
      <c r="B846" s="1"/>
      <c r="C846" s="1"/>
      <c r="D846" s="1"/>
      <c r="E846" s="1"/>
      <c r="F846" s="1"/>
      <c r="G846" s="1"/>
    </row>
    <row r="847" spans="1:7">
      <c r="A847" s="1"/>
      <c r="B847" s="1"/>
      <c r="C847" s="1"/>
      <c r="D847" s="1"/>
      <c r="E847" s="1"/>
      <c r="F847" s="1"/>
      <c r="G847" s="1"/>
    </row>
    <row r="848" spans="1:7">
      <c r="A848" s="1"/>
      <c r="B848" s="1"/>
      <c r="C848" s="1"/>
      <c r="D848" s="1"/>
      <c r="E848" s="1"/>
      <c r="F848" s="1"/>
      <c r="G848" s="1"/>
    </row>
    <row r="849" spans="1:7">
      <c r="A849" s="1"/>
      <c r="B849" s="1"/>
      <c r="C849" s="1"/>
      <c r="D849" s="1"/>
      <c r="E849" s="1"/>
      <c r="F849" s="1"/>
      <c r="G849" s="1"/>
    </row>
    <row r="850" spans="1:7">
      <c r="A850" s="1"/>
      <c r="B850" s="1"/>
      <c r="C850" s="1"/>
      <c r="D850" s="1"/>
      <c r="E850" s="1"/>
      <c r="F850" s="1"/>
      <c r="G850" s="1"/>
    </row>
    <row r="851" spans="1:7">
      <c r="A851" s="1"/>
      <c r="B851" s="1"/>
      <c r="C851" s="1"/>
      <c r="D851" s="1"/>
      <c r="E851" s="1"/>
      <c r="F851" s="1"/>
      <c r="G851" s="1"/>
    </row>
    <row r="852" spans="1:7">
      <c r="A852" s="1"/>
      <c r="B852" s="1"/>
      <c r="C852" s="1"/>
      <c r="D852" s="1"/>
      <c r="E852" s="1"/>
      <c r="F852" s="1"/>
      <c r="G852" s="1"/>
    </row>
    <row r="853" spans="1:7">
      <c r="A853" s="1"/>
      <c r="B853" s="1"/>
      <c r="C853" s="1"/>
      <c r="D853" s="1"/>
      <c r="E853" s="1"/>
      <c r="F853" s="1"/>
      <c r="G853" s="1"/>
    </row>
    <row r="854" spans="1:7">
      <c r="A854" s="1"/>
      <c r="B854" s="1"/>
      <c r="C854" s="1"/>
      <c r="D854" s="1"/>
      <c r="E854" s="1"/>
      <c r="F854" s="1"/>
      <c r="G854" s="1"/>
    </row>
    <row r="855" spans="1:7">
      <c r="A855" s="1"/>
      <c r="B855" s="1"/>
      <c r="C855" s="1"/>
      <c r="D855" s="1"/>
      <c r="E855" s="1"/>
      <c r="F855" s="1"/>
      <c r="G855" s="1"/>
    </row>
    <row r="856" spans="1:7">
      <c r="A856" s="1"/>
      <c r="B856" s="1"/>
      <c r="C856" s="1"/>
      <c r="D856" s="1"/>
      <c r="E856" s="1"/>
      <c r="F856" s="1"/>
      <c r="G856" s="1"/>
    </row>
    <row r="857" spans="1:7">
      <c r="A857" s="1"/>
      <c r="B857" s="1"/>
      <c r="C857" s="1"/>
      <c r="D857" s="1"/>
      <c r="E857" s="1"/>
      <c r="F857" s="1"/>
      <c r="G857" s="1"/>
    </row>
    <row r="858" spans="1:7">
      <c r="A858" s="1"/>
      <c r="B858" s="1"/>
      <c r="C858" s="1"/>
      <c r="D858" s="1"/>
      <c r="E858" s="1"/>
      <c r="F858" s="1"/>
      <c r="G858" s="1"/>
    </row>
    <row r="859" spans="1:7">
      <c r="A859" s="1"/>
      <c r="B859" s="1"/>
      <c r="C859" s="1"/>
      <c r="D859" s="1"/>
      <c r="E859" s="1"/>
      <c r="F859" s="1"/>
      <c r="G859" s="1"/>
    </row>
    <row r="860" spans="1:7">
      <c r="A860" s="1"/>
      <c r="B860" s="1"/>
      <c r="C860" s="1"/>
      <c r="D860" s="1"/>
      <c r="E860" s="1"/>
      <c r="F860" s="1"/>
      <c r="G860" s="1"/>
    </row>
    <row r="861" spans="1:7">
      <c r="A861" s="1"/>
      <c r="B861" s="1"/>
      <c r="C861" s="1"/>
      <c r="D861" s="1"/>
      <c r="E861" s="1"/>
      <c r="F861" s="1"/>
      <c r="G861" s="1"/>
    </row>
    <row r="862" spans="1:7">
      <c r="A862" s="1"/>
      <c r="B862" s="1"/>
      <c r="C862" s="1"/>
      <c r="D862" s="1"/>
      <c r="E862" s="1"/>
      <c r="F862" s="1"/>
      <c r="G862" s="1"/>
    </row>
    <row r="863" spans="1:7">
      <c r="A863" s="1"/>
      <c r="B863" s="1"/>
      <c r="C863" s="1"/>
      <c r="D863" s="1"/>
      <c r="E863" s="1"/>
      <c r="F863" s="1"/>
      <c r="G863" s="1"/>
    </row>
    <row r="864" spans="1:7">
      <c r="A864" s="1"/>
      <c r="B864" s="1"/>
      <c r="C864" s="1"/>
      <c r="D864" s="1"/>
      <c r="E864" s="1"/>
      <c r="F864" s="1"/>
      <c r="G864" s="1"/>
    </row>
    <row r="865" spans="1:7">
      <c r="A865" s="1"/>
      <c r="B865" s="1"/>
      <c r="C865" s="1"/>
      <c r="D865" s="1"/>
      <c r="E865" s="1"/>
      <c r="F865" s="1"/>
      <c r="G865" s="1"/>
    </row>
    <row r="866" spans="1:7">
      <c r="A866" s="1"/>
      <c r="B866" s="1"/>
      <c r="C866" s="1"/>
      <c r="D866" s="1"/>
      <c r="E866" s="1"/>
      <c r="F866" s="1"/>
      <c r="G866" s="1"/>
    </row>
    <row r="867" spans="1:7">
      <c r="A867" s="1"/>
      <c r="B867" s="1"/>
      <c r="C867" s="1"/>
      <c r="D867" s="1"/>
      <c r="E867" s="1"/>
      <c r="F867" s="1"/>
      <c r="G867" s="1"/>
    </row>
    <row r="868" spans="1:7">
      <c r="A868" s="1"/>
      <c r="B868" s="1"/>
      <c r="C868" s="1"/>
      <c r="D868" s="1"/>
      <c r="E868" s="1"/>
      <c r="F868" s="1"/>
      <c r="G868" s="1"/>
    </row>
    <row r="869" spans="1:7">
      <c r="A869" s="1"/>
      <c r="B869" s="1"/>
      <c r="C869" s="1"/>
      <c r="D869" s="1"/>
      <c r="E869" s="1"/>
      <c r="F869" s="1"/>
      <c r="G869" s="1"/>
    </row>
    <row r="870" spans="1:7">
      <c r="A870" s="1"/>
      <c r="B870" s="1"/>
      <c r="C870" s="1"/>
      <c r="D870" s="1"/>
      <c r="E870" s="1"/>
      <c r="F870" s="1"/>
      <c r="G870" s="1"/>
    </row>
    <row r="871" spans="1:7">
      <c r="A871" s="1"/>
      <c r="B871" s="1"/>
      <c r="C871" s="1"/>
      <c r="D871" s="1"/>
      <c r="E871" s="1"/>
      <c r="F871" s="1"/>
      <c r="G871" s="1"/>
    </row>
    <row r="872" spans="1:7">
      <c r="A872" s="1"/>
      <c r="B872" s="1"/>
      <c r="C872" s="1"/>
      <c r="D872" s="1"/>
      <c r="E872" s="1"/>
      <c r="F872" s="1"/>
      <c r="G872" s="1"/>
    </row>
    <row r="873" spans="1:7">
      <c r="A873" s="1"/>
      <c r="B873" s="1"/>
      <c r="C873" s="1"/>
      <c r="D873" s="1"/>
      <c r="E873" s="1"/>
      <c r="F873" s="1"/>
      <c r="G873" s="1"/>
    </row>
    <row r="874" spans="1:7">
      <c r="A874" s="1"/>
      <c r="B874" s="1"/>
      <c r="C874" s="1"/>
      <c r="D874" s="1"/>
      <c r="E874" s="1"/>
      <c r="F874" s="1"/>
      <c r="G874" s="1"/>
    </row>
    <row r="875" spans="1:7">
      <c r="A875" s="1"/>
      <c r="B875" s="1"/>
      <c r="C875" s="1"/>
      <c r="D875" s="1"/>
      <c r="E875" s="1"/>
      <c r="F875" s="1"/>
      <c r="G875" s="1"/>
    </row>
    <row r="876" spans="1:7">
      <c r="A876" s="1"/>
      <c r="B876" s="1"/>
      <c r="C876" s="1"/>
      <c r="D876" s="1"/>
      <c r="E876" s="1"/>
      <c r="F876" s="1"/>
      <c r="G876" s="1"/>
    </row>
    <row r="877" spans="1:7">
      <c r="A877" s="1"/>
      <c r="B877" s="1"/>
      <c r="C877" s="1"/>
      <c r="D877" s="1"/>
      <c r="E877" s="1"/>
      <c r="F877" s="1"/>
      <c r="G877" s="1"/>
    </row>
    <row r="878" spans="1:7">
      <c r="A878" s="1"/>
      <c r="B878" s="1"/>
      <c r="C878" s="1"/>
      <c r="D878" s="1"/>
      <c r="E878" s="1"/>
      <c r="F878" s="1"/>
      <c r="G878" s="1"/>
    </row>
    <row r="879" spans="1:7">
      <c r="A879" s="1"/>
      <c r="B879" s="1"/>
      <c r="C879" s="1"/>
      <c r="D879" s="1"/>
      <c r="E879" s="1"/>
      <c r="F879" s="1"/>
      <c r="G879" s="1"/>
    </row>
    <row r="880" spans="1:7">
      <c r="A880" s="1"/>
      <c r="B880" s="1"/>
      <c r="C880" s="1"/>
      <c r="D880" s="1"/>
      <c r="E880" s="1"/>
      <c r="F880" s="1"/>
      <c r="G880" s="1"/>
    </row>
    <row r="881" spans="1:7">
      <c r="A881" s="1"/>
      <c r="B881" s="1"/>
      <c r="C881" s="1"/>
      <c r="D881" s="1"/>
      <c r="E881" s="1"/>
      <c r="F881" s="1"/>
      <c r="G881" s="1"/>
    </row>
    <row r="882" spans="1:7">
      <c r="A882" s="1"/>
      <c r="B882" s="1"/>
      <c r="C882" s="1"/>
      <c r="D882" s="1"/>
      <c r="E882" s="1"/>
      <c r="F882" s="1"/>
      <c r="G882" s="1"/>
    </row>
    <row r="883" spans="1:7">
      <c r="A883" s="1"/>
      <c r="B883" s="1"/>
      <c r="C883" s="1"/>
      <c r="D883" s="1"/>
      <c r="E883" s="1"/>
      <c r="F883" s="1"/>
      <c r="G883" s="1"/>
    </row>
    <row r="884" spans="1:7">
      <c r="A884" s="1"/>
      <c r="B884" s="1"/>
      <c r="C884" s="1"/>
      <c r="D884" s="1"/>
      <c r="E884" s="1"/>
      <c r="F884" s="1"/>
      <c r="G884" s="1"/>
    </row>
    <row r="885" spans="1:7">
      <c r="A885" s="1"/>
      <c r="B885" s="1"/>
      <c r="C885" s="1"/>
      <c r="D885" s="1"/>
      <c r="E885" s="1"/>
      <c r="F885" s="1"/>
      <c r="G885" s="1"/>
    </row>
    <row r="886" spans="1:7">
      <c r="A886" s="1"/>
      <c r="B886" s="1"/>
      <c r="C886" s="1"/>
      <c r="D886" s="1"/>
      <c r="E886" s="1"/>
      <c r="F886" s="1"/>
      <c r="G886" s="1"/>
    </row>
    <row r="887" spans="1:7">
      <c r="A887" s="1"/>
      <c r="B887" s="1"/>
      <c r="C887" s="1"/>
      <c r="D887" s="1"/>
      <c r="E887" s="1"/>
      <c r="F887" s="1"/>
      <c r="G887" s="1"/>
    </row>
    <row r="888" spans="1:7">
      <c r="A888" s="1"/>
      <c r="B888" s="1"/>
      <c r="C888" s="1"/>
      <c r="D888" s="1"/>
      <c r="E888" s="1"/>
      <c r="F888" s="1"/>
      <c r="G888" s="1"/>
    </row>
    <row r="889" spans="1:7">
      <c r="A889" s="1"/>
      <c r="B889" s="1"/>
      <c r="C889" s="1"/>
      <c r="D889" s="1"/>
      <c r="E889" s="1"/>
      <c r="F889" s="1"/>
      <c r="G889" s="1"/>
    </row>
    <row r="890" spans="1:7">
      <c r="A890" s="1"/>
      <c r="B890" s="1"/>
      <c r="C890" s="1"/>
      <c r="D890" s="1"/>
      <c r="E890" s="1"/>
      <c r="F890" s="1"/>
      <c r="G890" s="1"/>
    </row>
    <row r="891" spans="1:7">
      <c r="A891" s="1"/>
      <c r="B891" s="1"/>
      <c r="C891" s="1"/>
      <c r="D891" s="1"/>
      <c r="E891" s="1"/>
      <c r="F891" s="1"/>
      <c r="G891" s="1"/>
    </row>
    <row r="892" spans="1:7">
      <c r="A892" s="1"/>
      <c r="B892" s="1"/>
      <c r="C892" s="1"/>
      <c r="D892" s="1"/>
      <c r="E892" s="1"/>
      <c r="F892" s="1"/>
      <c r="G892" s="1"/>
    </row>
    <row r="893" spans="1:7">
      <c r="A893" s="1"/>
      <c r="B893" s="1"/>
      <c r="C893" s="1"/>
      <c r="D893" s="1"/>
      <c r="E893" s="1"/>
      <c r="F893" s="1"/>
      <c r="G893" s="1"/>
    </row>
    <row r="894" spans="1:7">
      <c r="A894" s="1"/>
      <c r="B894" s="1"/>
      <c r="C894" s="1"/>
      <c r="D894" s="1"/>
      <c r="E894" s="1"/>
      <c r="F894" s="1"/>
      <c r="G894" s="1"/>
    </row>
    <row r="895" spans="1:7">
      <c r="A895" s="1"/>
      <c r="B895" s="1"/>
      <c r="C895" s="1"/>
      <c r="D895" s="1"/>
      <c r="E895" s="1"/>
      <c r="F895" s="1"/>
      <c r="G895" s="1"/>
    </row>
    <row r="896" spans="1:7">
      <c r="A896" s="1"/>
      <c r="B896" s="1"/>
      <c r="C896" s="1"/>
      <c r="D896" s="1"/>
      <c r="E896" s="1"/>
      <c r="F896" s="1"/>
      <c r="G896" s="1"/>
    </row>
    <row r="897" spans="1:7">
      <c r="A897" s="1"/>
      <c r="B897" s="1"/>
      <c r="C897" s="1"/>
      <c r="D897" s="1"/>
      <c r="E897" s="1"/>
      <c r="F897" s="1"/>
      <c r="G897" s="1"/>
    </row>
    <row r="898" spans="1:7">
      <c r="A898" s="1"/>
      <c r="B898" s="1"/>
      <c r="C898" s="1"/>
      <c r="D898" s="1"/>
      <c r="E898" s="1"/>
      <c r="F898" s="1"/>
      <c r="G898" s="1"/>
    </row>
    <row r="899" spans="1:7">
      <c r="A899" s="1"/>
      <c r="B899" s="1"/>
      <c r="C899" s="1"/>
      <c r="D899" s="1"/>
      <c r="E899" s="1"/>
      <c r="F899" s="1"/>
      <c r="G899" s="1"/>
    </row>
    <row r="900" spans="1:7">
      <c r="A900" s="1"/>
      <c r="B900" s="1"/>
      <c r="C900" s="1"/>
      <c r="D900" s="1"/>
      <c r="E900" s="1"/>
      <c r="F900" s="1"/>
      <c r="G900" s="1"/>
    </row>
    <row r="901" spans="1:7">
      <c r="A901" s="1"/>
      <c r="B901" s="1"/>
      <c r="C901" s="1"/>
      <c r="D901" s="1"/>
      <c r="E901" s="1"/>
      <c r="F901" s="1"/>
      <c r="G901" s="1"/>
    </row>
    <row r="902" spans="1:7">
      <c r="A902" s="1"/>
      <c r="B902" s="1"/>
      <c r="C902" s="1"/>
      <c r="D902" s="1"/>
      <c r="E902" s="1"/>
      <c r="F902" s="1"/>
      <c r="G902" s="1"/>
    </row>
    <row r="903" spans="1:7">
      <c r="A903" s="1"/>
      <c r="B903" s="1"/>
      <c r="C903" s="1"/>
      <c r="D903" s="1"/>
      <c r="E903" s="1"/>
      <c r="F903" s="1"/>
      <c r="G903" s="1"/>
    </row>
    <row r="904" spans="1:7">
      <c r="A904" s="1"/>
      <c r="B904" s="1"/>
      <c r="C904" s="1"/>
      <c r="D904" s="1"/>
      <c r="E904" s="1"/>
      <c r="F904" s="1"/>
      <c r="G904" s="1"/>
    </row>
    <row r="905" spans="1:7">
      <c r="A905" s="1"/>
      <c r="B905" s="1"/>
      <c r="C905" s="1"/>
      <c r="D905" s="1"/>
      <c r="E905" s="1"/>
      <c r="F905" s="1"/>
      <c r="G905" s="1"/>
    </row>
    <row r="906" spans="1:7">
      <c r="A906" s="1"/>
      <c r="B906" s="1"/>
      <c r="C906" s="1"/>
      <c r="D906" s="1"/>
      <c r="E906" s="1"/>
      <c r="F906" s="1"/>
      <c r="G906" s="1"/>
    </row>
    <row r="907" spans="1:7">
      <c r="A907" s="1"/>
      <c r="B907" s="1"/>
      <c r="C907" s="1"/>
      <c r="D907" s="1"/>
      <c r="E907" s="1"/>
      <c r="F907" s="1"/>
      <c r="G907" s="1"/>
    </row>
    <row r="908" spans="1:7">
      <c r="A908" s="1"/>
      <c r="B908" s="1"/>
      <c r="C908" s="1"/>
      <c r="D908" s="1"/>
      <c r="E908" s="1"/>
      <c r="F908" s="1"/>
      <c r="G908" s="1"/>
    </row>
    <row r="909" spans="1:7">
      <c r="A909" s="1"/>
      <c r="B909" s="1"/>
      <c r="C909" s="1"/>
      <c r="D909" s="1"/>
      <c r="E909" s="1"/>
      <c r="F909" s="1"/>
      <c r="G909" s="1"/>
    </row>
    <row r="910" spans="1:7">
      <c r="A910" s="1"/>
      <c r="B910" s="1"/>
      <c r="C910" s="1"/>
      <c r="D910" s="1"/>
      <c r="E910" s="1"/>
      <c r="F910" s="1"/>
      <c r="G910" s="1"/>
    </row>
    <row r="911" spans="1:7">
      <c r="A911" s="1"/>
      <c r="B911" s="1"/>
      <c r="C911" s="1"/>
      <c r="D911" s="1"/>
      <c r="E911" s="1"/>
      <c r="F911" s="1"/>
      <c r="G911" s="1"/>
    </row>
    <row r="912" spans="1:7">
      <c r="A912" s="1"/>
      <c r="B912" s="1"/>
      <c r="C912" s="1"/>
      <c r="D912" s="1"/>
      <c r="E912" s="1"/>
      <c r="F912" s="1"/>
      <c r="G912" s="1"/>
    </row>
    <row r="913" spans="1:7">
      <c r="A913" s="1"/>
      <c r="B913" s="1"/>
      <c r="C913" s="1"/>
      <c r="D913" s="1"/>
      <c r="E913" s="1"/>
      <c r="F913" s="1"/>
      <c r="G913" s="1"/>
    </row>
    <row r="914" spans="1:7">
      <c r="A914" s="1"/>
      <c r="B914" s="1"/>
      <c r="C914" s="1"/>
      <c r="D914" s="1"/>
      <c r="E914" s="1"/>
      <c r="F914" s="1"/>
      <c r="G914" s="1"/>
    </row>
    <row r="915" spans="1:7">
      <c r="A915" s="1"/>
      <c r="B915" s="1"/>
      <c r="C915" s="1"/>
      <c r="D915" s="1"/>
      <c r="E915" s="1"/>
      <c r="F915" s="1"/>
      <c r="G915" s="1"/>
    </row>
    <row r="916" spans="1:7">
      <c r="A916" s="1"/>
      <c r="B916" s="1"/>
      <c r="C916" s="1"/>
      <c r="D916" s="1"/>
      <c r="E916" s="1"/>
      <c r="F916" s="1"/>
      <c r="G916" s="1"/>
    </row>
    <row r="917" spans="1:7">
      <c r="A917" s="1"/>
      <c r="B917" s="1"/>
      <c r="C917" s="1"/>
      <c r="D917" s="1"/>
      <c r="E917" s="1"/>
      <c r="F917" s="1"/>
      <c r="G917" s="1"/>
    </row>
    <row r="918" spans="1:7">
      <c r="A918" s="1"/>
      <c r="B918" s="1"/>
      <c r="C918" s="1"/>
      <c r="D918" s="1"/>
      <c r="E918" s="1"/>
      <c r="F918" s="1"/>
      <c r="G918" s="1"/>
    </row>
    <row r="919" spans="1:7">
      <c r="A919" s="1"/>
      <c r="B919" s="1"/>
      <c r="C919" s="1"/>
      <c r="D919" s="1"/>
      <c r="E919" s="1"/>
      <c r="F919" s="1"/>
      <c r="G919" s="1"/>
    </row>
    <row r="920" spans="1:7">
      <c r="A920" s="1"/>
      <c r="B920" s="1"/>
      <c r="C920" s="1"/>
      <c r="D920" s="1"/>
      <c r="E920" s="1"/>
      <c r="F920" s="1"/>
      <c r="G920" s="1"/>
    </row>
    <row r="921" spans="1:7">
      <c r="A921" s="1"/>
      <c r="B921" s="1"/>
      <c r="C921" s="1"/>
      <c r="D921" s="1"/>
      <c r="E921" s="1"/>
      <c r="F921" s="1"/>
      <c r="G921" s="1"/>
    </row>
    <row r="922" spans="1:7">
      <c r="A922" s="1"/>
      <c r="B922" s="1"/>
      <c r="C922" s="1"/>
      <c r="D922" s="1"/>
      <c r="E922" s="1"/>
      <c r="F922" s="1"/>
      <c r="G922" s="1"/>
    </row>
    <row r="923" spans="1:7">
      <c r="A923" s="1"/>
      <c r="B923" s="1"/>
      <c r="C923" s="1"/>
      <c r="D923" s="1"/>
      <c r="E923" s="1"/>
      <c r="F923" s="1"/>
      <c r="G923" s="1"/>
    </row>
    <row r="924" spans="1:7">
      <c r="A924" s="1"/>
      <c r="B924" s="1"/>
      <c r="C924" s="1"/>
      <c r="D924" s="1"/>
      <c r="E924" s="1"/>
      <c r="F924" s="1"/>
      <c r="G924" s="1"/>
    </row>
    <row r="925" spans="1:7">
      <c r="A925" s="1"/>
      <c r="B925" s="1"/>
      <c r="C925" s="1"/>
      <c r="D925" s="1"/>
      <c r="E925" s="1"/>
      <c r="F925" s="1"/>
      <c r="G925" s="1"/>
    </row>
    <row r="926" spans="1:7">
      <c r="A926" s="1"/>
      <c r="B926" s="1"/>
      <c r="C926" s="1"/>
      <c r="D926" s="1"/>
      <c r="E926" s="1"/>
      <c r="F926" s="1"/>
      <c r="G926" s="1"/>
    </row>
    <row r="927" spans="1:7">
      <c r="A927" s="1"/>
      <c r="B927" s="1"/>
      <c r="C927" s="1"/>
      <c r="D927" s="1"/>
      <c r="E927" s="1"/>
      <c r="F927" s="1"/>
      <c r="G927" s="1"/>
    </row>
    <row r="928" spans="1:7">
      <c r="A928" s="1"/>
      <c r="B928" s="1"/>
      <c r="C928" s="1"/>
      <c r="D928" s="1"/>
      <c r="E928" s="1"/>
      <c r="F928" s="1"/>
      <c r="G928" s="1"/>
    </row>
    <row r="929" spans="1:7">
      <c r="A929" s="1"/>
      <c r="B929" s="1"/>
      <c r="C929" s="1"/>
      <c r="D929" s="1"/>
      <c r="E929" s="1"/>
      <c r="F929" s="1"/>
      <c r="G929" s="1"/>
    </row>
    <row r="930" spans="1:7">
      <c r="A930" s="1"/>
      <c r="B930" s="1"/>
      <c r="C930" s="1"/>
      <c r="D930" s="1"/>
      <c r="E930" s="1"/>
      <c r="F930" s="1"/>
      <c r="G930" s="1"/>
    </row>
    <row r="931" spans="1:7">
      <c r="A931" s="1"/>
      <c r="B931" s="1"/>
      <c r="C931" s="1"/>
      <c r="D931" s="1"/>
      <c r="E931" s="1"/>
      <c r="F931" s="1"/>
      <c r="G931" s="1"/>
    </row>
    <row r="932" spans="1:7">
      <c r="A932" s="1"/>
      <c r="B932" s="1"/>
      <c r="C932" s="1"/>
      <c r="D932" s="1"/>
      <c r="E932" s="1"/>
      <c r="F932" s="1"/>
      <c r="G932" s="1"/>
    </row>
    <row r="933" spans="1:7">
      <c r="A933" s="1"/>
      <c r="B933" s="1"/>
      <c r="C933" s="1"/>
      <c r="D933" s="1"/>
      <c r="E933" s="1"/>
      <c r="F933" s="1"/>
      <c r="G933" s="1"/>
    </row>
    <row r="934" spans="1:7">
      <c r="A934" s="1"/>
      <c r="B934" s="1"/>
      <c r="C934" s="1"/>
      <c r="D934" s="1"/>
      <c r="E934" s="1"/>
      <c r="F934" s="1"/>
      <c r="G934" s="1"/>
    </row>
    <row r="935" spans="1:7">
      <c r="A935" s="1"/>
      <c r="B935" s="1"/>
      <c r="C935" s="1"/>
      <c r="D935" s="1"/>
      <c r="E935" s="1"/>
      <c r="F935" s="1"/>
      <c r="G935" s="1"/>
    </row>
    <row r="936" spans="1:7">
      <c r="A936" s="1"/>
      <c r="B936" s="1"/>
      <c r="C936" s="1"/>
      <c r="D936" s="1"/>
      <c r="E936" s="1"/>
      <c r="F936" s="1"/>
      <c r="G936" s="1"/>
    </row>
    <row r="937" spans="1:7">
      <c r="A937" s="1"/>
      <c r="B937" s="1"/>
      <c r="C937" s="1"/>
      <c r="D937" s="1"/>
      <c r="E937" s="1"/>
      <c r="F937" s="1"/>
      <c r="G937" s="1"/>
    </row>
    <row r="938" spans="1:7">
      <c r="A938" s="1"/>
      <c r="B938" s="1"/>
      <c r="C938" s="1"/>
      <c r="D938" s="1"/>
      <c r="E938" s="1"/>
      <c r="F938" s="1"/>
      <c r="G938" s="1"/>
    </row>
    <row r="939" spans="1:7">
      <c r="A939" s="1"/>
      <c r="B939" s="1"/>
      <c r="C939" s="1"/>
      <c r="D939" s="1"/>
      <c r="E939" s="1"/>
      <c r="F939" s="1"/>
      <c r="G939" s="1"/>
    </row>
    <row r="940" spans="1:7">
      <c r="A940" s="1"/>
      <c r="B940" s="1"/>
      <c r="C940" s="1"/>
      <c r="D940" s="1"/>
      <c r="E940" s="1"/>
      <c r="F940" s="1"/>
      <c r="G940" s="1"/>
    </row>
    <row r="941" spans="1:7">
      <c r="A941" s="1"/>
      <c r="B941" s="1"/>
      <c r="C941" s="1"/>
      <c r="D941" s="1"/>
      <c r="E941" s="1"/>
      <c r="F941" s="1"/>
      <c r="G941" s="1"/>
    </row>
    <row r="942" spans="1:7">
      <c r="A942" s="1"/>
      <c r="B942" s="1"/>
      <c r="C942" s="1"/>
      <c r="D942" s="1"/>
      <c r="E942" s="1"/>
      <c r="F942" s="1"/>
      <c r="G942" s="1"/>
    </row>
    <row r="943" spans="1:7">
      <c r="A943" s="1"/>
      <c r="B943" s="1"/>
      <c r="C943" s="1"/>
      <c r="D943" s="1"/>
      <c r="E943" s="1"/>
      <c r="F943" s="1"/>
      <c r="G943" s="1"/>
    </row>
    <row r="944" spans="1:7">
      <c r="A944" s="1"/>
      <c r="B944" s="1"/>
      <c r="C944" s="1"/>
      <c r="D944" s="1"/>
      <c r="E944" s="1"/>
      <c r="F944" s="1"/>
      <c r="G944" s="1"/>
    </row>
    <row r="945" spans="1:7">
      <c r="A945" s="1"/>
      <c r="B945" s="1"/>
      <c r="C945" s="1"/>
      <c r="D945" s="1"/>
      <c r="E945" s="1"/>
      <c r="F945" s="1"/>
      <c r="G945" s="1"/>
    </row>
    <row r="946" spans="1:7">
      <c r="A946" s="1"/>
      <c r="B946" s="1"/>
      <c r="C946" s="1"/>
      <c r="D946" s="1"/>
      <c r="E946" s="1"/>
      <c r="F946" s="1"/>
      <c r="G946" s="1"/>
    </row>
    <row r="947" spans="1:7">
      <c r="A947" s="1"/>
      <c r="B947" s="1"/>
      <c r="C947" s="1"/>
      <c r="D947" s="1"/>
      <c r="E947" s="1"/>
      <c r="F947" s="1"/>
      <c r="G947" s="1"/>
    </row>
    <row r="948" spans="1:7">
      <c r="A948" s="1"/>
      <c r="B948" s="1"/>
      <c r="C948" s="1"/>
      <c r="D948" s="1"/>
      <c r="E948" s="1"/>
      <c r="F948" s="1"/>
      <c r="G948" s="1"/>
    </row>
    <row r="949" spans="1:7">
      <c r="A949" s="1"/>
      <c r="B949" s="1"/>
      <c r="C949" s="1"/>
      <c r="D949" s="1"/>
      <c r="E949" s="1"/>
      <c r="F949" s="1"/>
      <c r="G949" s="1"/>
    </row>
    <row r="950" spans="1:7">
      <c r="A950" s="1"/>
      <c r="B950" s="1"/>
      <c r="C950" s="1"/>
      <c r="D950" s="1"/>
      <c r="E950" s="1"/>
      <c r="F950" s="1"/>
      <c r="G950" s="1"/>
    </row>
    <row r="951" spans="1:7">
      <c r="A951" s="1"/>
      <c r="B951" s="1"/>
      <c r="C951" s="1"/>
      <c r="D951" s="1"/>
      <c r="E951" s="1"/>
      <c r="F951" s="1"/>
      <c r="G951" s="1"/>
    </row>
    <row r="952" spans="1:7">
      <c r="A952" s="1"/>
      <c r="B952" s="1"/>
      <c r="C952" s="1"/>
      <c r="D952" s="1"/>
      <c r="E952" s="1"/>
      <c r="F952" s="1"/>
      <c r="G952" s="1"/>
    </row>
    <row r="953" spans="1:7">
      <c r="A953" s="1"/>
      <c r="B953" s="1"/>
      <c r="C953" s="1"/>
      <c r="D953" s="1"/>
      <c r="E953" s="1"/>
      <c r="F953" s="1"/>
      <c r="G953" s="1"/>
    </row>
    <row r="954" spans="1:7">
      <c r="A954" s="1"/>
      <c r="B954" s="1"/>
      <c r="C954" s="1"/>
      <c r="D954" s="1"/>
      <c r="E954" s="1"/>
      <c r="F954" s="1"/>
      <c r="G954" s="1"/>
    </row>
    <row r="955" spans="1:7">
      <c r="A955" s="1"/>
      <c r="B955" s="1"/>
      <c r="C955" s="1"/>
      <c r="D955" s="1"/>
      <c r="E955" s="1"/>
      <c r="F955" s="1"/>
      <c r="G955" s="1"/>
    </row>
    <row r="956" spans="1:7">
      <c r="A956" s="1"/>
      <c r="B956" s="1"/>
      <c r="C956" s="1"/>
      <c r="D956" s="1"/>
      <c r="E956" s="1"/>
      <c r="F956" s="1"/>
      <c r="G956" s="1"/>
    </row>
    <row r="957" spans="1:7">
      <c r="A957" s="1"/>
      <c r="B957" s="1"/>
      <c r="C957" s="1"/>
      <c r="D957" s="1"/>
      <c r="E957" s="1"/>
      <c r="F957" s="1"/>
      <c r="G957" s="1"/>
    </row>
    <row r="958" spans="1:7">
      <c r="A958" s="1"/>
      <c r="B958" s="1"/>
      <c r="C958" s="1"/>
      <c r="D958" s="1"/>
      <c r="E958" s="1"/>
      <c r="F958" s="1"/>
      <c r="G958" s="1"/>
    </row>
    <row r="959" spans="1:7">
      <c r="A959" s="1"/>
      <c r="B959" s="1"/>
      <c r="C959" s="1"/>
      <c r="D959" s="1"/>
      <c r="E959" s="1"/>
      <c r="F959" s="1"/>
      <c r="G959" s="1"/>
    </row>
    <row r="960" spans="1:7">
      <c r="A960" s="1"/>
      <c r="B960" s="1"/>
      <c r="C960" s="1"/>
      <c r="D960" s="1"/>
      <c r="E960" s="1"/>
      <c r="F960" s="1"/>
      <c r="G960" s="1"/>
    </row>
    <row r="961" spans="1:7">
      <c r="A961" s="1"/>
      <c r="B961" s="1"/>
      <c r="C961" s="1"/>
      <c r="D961" s="1"/>
      <c r="E961" s="1"/>
      <c r="F961" s="1"/>
      <c r="G961" s="1"/>
    </row>
    <row r="962" spans="1:7">
      <c r="A962" s="1"/>
      <c r="B962" s="1"/>
      <c r="C962" s="1"/>
      <c r="D962" s="1"/>
      <c r="E962" s="1"/>
      <c r="F962" s="1"/>
      <c r="G962" s="1"/>
    </row>
    <row r="963" spans="1:7">
      <c r="A963" s="1"/>
      <c r="B963" s="1"/>
      <c r="C963" s="1"/>
      <c r="D963" s="1"/>
      <c r="E963" s="1"/>
      <c r="F963" s="1"/>
      <c r="G963" s="1"/>
    </row>
    <row r="964" spans="1:7">
      <c r="A964" s="1"/>
      <c r="B964" s="1"/>
      <c r="C964" s="1"/>
      <c r="D964" s="1"/>
      <c r="E964" s="1"/>
      <c r="F964" s="1"/>
      <c r="G964" s="1"/>
    </row>
    <row r="965" spans="1:7">
      <c r="A965" s="1"/>
      <c r="B965" s="1"/>
      <c r="C965" s="1"/>
      <c r="D965" s="1"/>
      <c r="E965" s="1"/>
      <c r="F965" s="1"/>
      <c r="G965" s="1"/>
    </row>
    <row r="966" spans="1:7">
      <c r="A966" s="1"/>
      <c r="B966" s="1"/>
      <c r="C966" s="1"/>
      <c r="D966" s="1"/>
      <c r="E966" s="1"/>
      <c r="F966" s="1"/>
      <c r="G966" s="1"/>
    </row>
    <row r="967" spans="1:7">
      <c r="A967" s="1"/>
      <c r="B967" s="1"/>
      <c r="C967" s="1"/>
      <c r="D967" s="1"/>
      <c r="E967" s="1"/>
      <c r="F967" s="1"/>
      <c r="G967" s="1"/>
    </row>
    <row r="968" spans="1:7">
      <c r="A968" s="1"/>
      <c r="B968" s="1"/>
      <c r="C968" s="1"/>
      <c r="D968" s="1"/>
      <c r="E968" s="1"/>
      <c r="F968" s="1"/>
      <c r="G968" s="1"/>
    </row>
    <row r="969" spans="1:7">
      <c r="A969" s="1"/>
      <c r="B969" s="1"/>
      <c r="C969" s="1"/>
      <c r="D969" s="1"/>
      <c r="E969" s="1"/>
      <c r="F969" s="1"/>
      <c r="G969" s="1"/>
    </row>
    <row r="970" spans="1:7">
      <c r="A970" s="1"/>
      <c r="B970" s="1"/>
      <c r="C970" s="1"/>
      <c r="D970" s="1"/>
      <c r="E970" s="1"/>
      <c r="F970" s="1"/>
      <c r="G970" s="1"/>
    </row>
    <row r="971" spans="1:7">
      <c r="A971" s="1"/>
      <c r="B971" s="1"/>
      <c r="C971" s="1"/>
      <c r="D971" s="1"/>
      <c r="E971" s="1"/>
      <c r="F971" s="1"/>
      <c r="G971" s="1"/>
    </row>
    <row r="972" spans="1:7">
      <c r="A972" s="1"/>
      <c r="B972" s="1"/>
      <c r="C972" s="1"/>
      <c r="D972" s="1"/>
      <c r="E972" s="1"/>
      <c r="F972" s="1"/>
      <c r="G972" s="1"/>
    </row>
    <row r="973" spans="1:7">
      <c r="A973" s="1"/>
      <c r="B973" s="1"/>
      <c r="C973" s="1"/>
      <c r="D973" s="1"/>
      <c r="E973" s="1"/>
      <c r="F973" s="1"/>
      <c r="G973" s="1"/>
    </row>
    <row r="974" spans="1:7">
      <c r="A974" s="1"/>
      <c r="B974" s="1"/>
      <c r="C974" s="1"/>
      <c r="D974" s="1"/>
      <c r="E974" s="1"/>
      <c r="F974" s="1"/>
      <c r="G974" s="1"/>
    </row>
    <row r="975" spans="1:7">
      <c r="A975" s="1"/>
      <c r="B975" s="1"/>
      <c r="C975" s="1"/>
      <c r="D975" s="1"/>
      <c r="E975" s="1"/>
      <c r="F975" s="1"/>
      <c r="G975" s="1"/>
    </row>
    <row r="976" spans="1:7">
      <c r="A976" s="1"/>
      <c r="B976" s="1"/>
      <c r="C976" s="1"/>
      <c r="D976" s="1"/>
      <c r="E976" s="1"/>
      <c r="F976" s="1"/>
      <c r="G976" s="1"/>
    </row>
    <row r="977" spans="1:7">
      <c r="A977" s="1"/>
      <c r="B977" s="1"/>
      <c r="C977" s="1"/>
      <c r="D977" s="1"/>
      <c r="E977" s="1"/>
      <c r="F977" s="1"/>
      <c r="G977" s="1"/>
    </row>
    <row r="978" spans="1:7">
      <c r="A978" s="1"/>
      <c r="B978" s="1"/>
      <c r="C978" s="1"/>
      <c r="D978" s="1"/>
      <c r="E978" s="1"/>
      <c r="F978" s="1"/>
      <c r="G978" s="1"/>
    </row>
    <row r="979" spans="1:7">
      <c r="A979" s="1"/>
      <c r="B979" s="1"/>
      <c r="C979" s="1"/>
      <c r="D979" s="1"/>
      <c r="E979" s="1"/>
      <c r="F979" s="1"/>
      <c r="G979" s="1"/>
    </row>
    <row r="980" spans="1:7">
      <c r="A980" s="1"/>
      <c r="B980" s="1"/>
      <c r="C980" s="1"/>
      <c r="D980" s="1"/>
      <c r="E980" s="1"/>
      <c r="F980" s="1"/>
      <c r="G980" s="1"/>
    </row>
    <row r="981" spans="1:7">
      <c r="A981" s="1"/>
      <c r="B981" s="1"/>
      <c r="C981" s="1"/>
      <c r="D981" s="1"/>
      <c r="E981" s="1"/>
      <c r="F981" s="1"/>
      <c r="G981" s="1"/>
    </row>
    <row r="982" spans="1:7">
      <c r="A982" s="1"/>
      <c r="B982" s="1"/>
      <c r="C982" s="1"/>
      <c r="D982" s="1"/>
      <c r="E982" s="1"/>
      <c r="F982" s="1"/>
      <c r="G982" s="1"/>
    </row>
    <row r="983" spans="1:7">
      <c r="A983" s="1"/>
      <c r="B983" s="1"/>
      <c r="C983" s="1"/>
      <c r="D983" s="1"/>
      <c r="E983" s="1"/>
      <c r="F983" s="1"/>
      <c r="G983" s="1"/>
    </row>
    <row r="984" spans="1:7">
      <c r="A984" s="1"/>
      <c r="B984" s="1"/>
      <c r="C984" s="1"/>
      <c r="D984" s="1"/>
      <c r="E984" s="1"/>
      <c r="F984" s="1"/>
      <c r="G984" s="1"/>
    </row>
    <row r="985" spans="1:7">
      <c r="A985" s="1"/>
      <c r="B985" s="1"/>
      <c r="C985" s="1"/>
      <c r="D985" s="1"/>
      <c r="E985" s="1"/>
      <c r="F985" s="1"/>
      <c r="G985" s="1"/>
    </row>
    <row r="986" spans="1:7">
      <c r="A986" s="1"/>
      <c r="B986" s="1"/>
      <c r="C986" s="1"/>
      <c r="D986" s="1"/>
      <c r="E986" s="1"/>
      <c r="F986" s="1"/>
      <c r="G986" s="1"/>
    </row>
    <row r="987" spans="1:7">
      <c r="A987" s="1"/>
      <c r="B987" s="1"/>
      <c r="C987" s="1"/>
      <c r="D987" s="1"/>
      <c r="E987" s="1"/>
      <c r="F987" s="1"/>
      <c r="G987" s="1"/>
    </row>
    <row r="988" spans="1:7">
      <c r="A988" s="1"/>
      <c r="B988" s="1"/>
      <c r="C988" s="1"/>
      <c r="D988" s="1"/>
      <c r="E988" s="1"/>
      <c r="F988" s="1"/>
      <c r="G988" s="1"/>
    </row>
    <row r="989" spans="1:7">
      <c r="A989" s="1"/>
      <c r="B989" s="1"/>
      <c r="C989" s="1"/>
      <c r="D989" s="1"/>
      <c r="E989" s="1"/>
      <c r="F989" s="1"/>
      <c r="G989" s="1"/>
    </row>
    <row r="990" spans="1:7">
      <c r="A990" s="1"/>
      <c r="B990" s="1"/>
      <c r="C990" s="1"/>
      <c r="D990" s="1"/>
      <c r="E990" s="1"/>
      <c r="F990" s="1"/>
      <c r="G990" s="1"/>
    </row>
    <row r="991" spans="1:7">
      <c r="A991" s="1"/>
      <c r="B991" s="1"/>
      <c r="C991" s="1"/>
      <c r="D991" s="1"/>
      <c r="E991" s="1"/>
      <c r="F991" s="1"/>
      <c r="G991" s="1"/>
    </row>
    <row r="992" spans="1:7">
      <c r="A992" s="1"/>
      <c r="B992" s="1"/>
      <c r="C992" s="1"/>
      <c r="D992" s="1"/>
      <c r="E992" s="1"/>
      <c r="F992" s="1"/>
      <c r="G992" s="1"/>
    </row>
    <row r="993" spans="1:7">
      <c r="A993" s="1"/>
      <c r="B993" s="1"/>
      <c r="C993" s="1"/>
      <c r="D993" s="1"/>
      <c r="E993" s="1"/>
      <c r="F993" s="1"/>
      <c r="G993" s="1"/>
    </row>
    <row r="994" spans="1:7">
      <c r="A994" s="1"/>
      <c r="B994" s="1"/>
      <c r="C994" s="1"/>
      <c r="D994" s="1"/>
      <c r="E994" s="1"/>
      <c r="F994" s="1"/>
      <c r="G994" s="1"/>
    </row>
    <row r="995" spans="1:7">
      <c r="A995" s="1"/>
      <c r="B995" s="1"/>
      <c r="C995" s="1"/>
      <c r="D995" s="1"/>
      <c r="E995" s="1"/>
      <c r="F995" s="1"/>
      <c r="G995" s="1"/>
    </row>
    <row r="996" spans="1:7">
      <c r="A996" s="1"/>
      <c r="B996" s="1"/>
      <c r="C996" s="1"/>
      <c r="D996" s="1"/>
      <c r="E996" s="1"/>
      <c r="F996" s="1"/>
      <c r="G996" s="1"/>
    </row>
    <row r="997" spans="1:7">
      <c r="A997" s="1"/>
      <c r="B997" s="1"/>
      <c r="C997" s="1"/>
      <c r="D997" s="1"/>
      <c r="E997" s="1"/>
      <c r="F997" s="1"/>
      <c r="G997" s="1"/>
    </row>
    <row r="998" spans="1:7">
      <c r="A998" s="1"/>
      <c r="B998" s="1"/>
      <c r="C998" s="1"/>
      <c r="D998" s="1"/>
      <c r="E998" s="1"/>
      <c r="F998" s="1"/>
      <c r="G998" s="1"/>
    </row>
    <row r="999" spans="1:7">
      <c r="A999" s="1"/>
      <c r="B999" s="1"/>
      <c r="C999" s="1"/>
      <c r="D999" s="1"/>
      <c r="E999" s="1"/>
      <c r="F999" s="1"/>
      <c r="G999" s="1"/>
    </row>
    <row r="1000" spans="1:7">
      <c r="A1000" s="1"/>
      <c r="B1000" s="1"/>
      <c r="C1000" s="1"/>
      <c r="D1000" s="1"/>
      <c r="E1000" s="1"/>
      <c r="F1000" s="1"/>
      <c r="G1000" s="1"/>
    </row>
    <row r="1001" spans="1:7">
      <c r="A1001" s="1"/>
      <c r="B1001" s="1"/>
      <c r="C1001" s="1"/>
      <c r="D1001" s="1"/>
      <c r="E1001" s="1"/>
      <c r="F1001" s="1"/>
      <c r="G1001" s="1"/>
    </row>
  </sheetData>
  <mergeCells count="17">
    <mergeCell ref="A10:A11"/>
    <mergeCell ref="A25:A29"/>
    <mergeCell ref="A52:A57"/>
    <mergeCell ref="A30:A37"/>
    <mergeCell ref="A48:A51"/>
    <mergeCell ref="A20:A24"/>
    <mergeCell ref="A38:A42"/>
    <mergeCell ref="A43:A47"/>
    <mergeCell ref="H3:H5"/>
    <mergeCell ref="A3:B4"/>
    <mergeCell ref="A1:G2"/>
    <mergeCell ref="A7:A9"/>
    <mergeCell ref="D3:D5"/>
    <mergeCell ref="E3:E5"/>
    <mergeCell ref="F3:F5"/>
    <mergeCell ref="G3:G5"/>
    <mergeCell ref="C3:C5"/>
  </mergeCells>
  <conditionalFormatting sqref="H6:H11">
    <cfRule type="colorScale" priority="1">
      <colorScale>
        <cfvo type="min"/>
        <cfvo type="max"/>
        <color rgb="FFFCFCFF"/>
        <color rgb="FFF8696B"/>
      </colorScale>
    </cfRule>
  </conditionalFormatting>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outlinePr summaryBelow="0" summaryRight="0"/>
  </sheetPr>
  <dimension ref="A1:K1000"/>
  <sheetViews>
    <sheetView tabSelected="1" topLeftCell="A4" zoomScale="85" zoomScaleNormal="85" workbookViewId="0">
      <selection activeCell="C9" sqref="C9"/>
    </sheetView>
  </sheetViews>
  <sheetFormatPr baseColWidth="10" defaultColWidth="17.28515625" defaultRowHeight="15" customHeight="1"/>
  <cols>
    <col min="1" max="1" width="6.85546875" customWidth="1"/>
    <col min="2" max="2" width="26" customWidth="1"/>
    <col min="3" max="3" width="24.140625" customWidth="1"/>
    <col min="4" max="4" width="19" bestFit="1" customWidth="1"/>
    <col min="5" max="5" width="40.7109375" bestFit="1" customWidth="1"/>
    <col min="6" max="6" width="21" customWidth="1"/>
    <col min="7" max="7" width="25.140625" customWidth="1"/>
    <col min="8" max="8" width="26.7109375" customWidth="1"/>
    <col min="9" max="9" width="26.42578125" customWidth="1"/>
    <col min="10" max="10" width="26.85546875" customWidth="1"/>
    <col min="11" max="11" width="27.140625" customWidth="1"/>
    <col min="12" max="27" width="10.7109375" customWidth="1"/>
  </cols>
  <sheetData>
    <row r="1" spans="1:11">
      <c r="A1" s="1"/>
      <c r="B1" s="1"/>
      <c r="C1" s="1"/>
      <c r="D1" s="1"/>
      <c r="G1" s="1"/>
      <c r="H1" s="1"/>
      <c r="I1" s="1"/>
      <c r="J1" s="1"/>
      <c r="K1" s="1"/>
    </row>
    <row r="2" spans="1:11">
      <c r="A2" s="1"/>
      <c r="B2" s="1"/>
      <c r="C2" s="1"/>
      <c r="D2" s="1"/>
      <c r="E2" s="127"/>
      <c r="G2" s="1"/>
      <c r="H2" s="1"/>
      <c r="I2" s="1"/>
      <c r="J2" s="1"/>
      <c r="K2" s="1"/>
    </row>
    <row r="3" spans="1:11">
      <c r="A3" s="1"/>
      <c r="B3" s="1"/>
      <c r="C3" s="1"/>
      <c r="D3" s="1"/>
      <c r="G3" s="1"/>
      <c r="H3" s="1"/>
      <c r="J3" s="1"/>
      <c r="K3" s="1"/>
    </row>
    <row r="4" spans="1:11" ht="31.5" customHeight="1">
      <c r="A4" s="9"/>
      <c r="B4" s="10" t="s">
        <v>23</v>
      </c>
      <c r="C4" s="10" t="s">
        <v>24</v>
      </c>
      <c r="D4" s="10" t="s">
        <v>212</v>
      </c>
      <c r="E4" s="11" t="s">
        <v>25</v>
      </c>
      <c r="F4" s="10" t="s">
        <v>26</v>
      </c>
      <c r="G4" s="10" t="s">
        <v>27</v>
      </c>
      <c r="H4" s="12" t="s">
        <v>28</v>
      </c>
      <c r="I4" s="11" t="s">
        <v>29</v>
      </c>
      <c r="J4" s="13" t="s">
        <v>30</v>
      </c>
      <c r="K4" s="12" t="s">
        <v>31</v>
      </c>
    </row>
    <row r="5" spans="1:11" ht="90">
      <c r="A5" s="14">
        <v>1</v>
      </c>
      <c r="B5" s="365" t="s">
        <v>80</v>
      </c>
      <c r="C5" s="127" t="s">
        <v>304</v>
      </c>
      <c r="D5" s="213">
        <v>1</v>
      </c>
      <c r="E5" s="15" t="s">
        <v>303</v>
      </c>
      <c r="F5" s="16" t="s">
        <v>83</v>
      </c>
      <c r="G5" s="17">
        <v>3</v>
      </c>
      <c r="H5" s="15" t="s">
        <v>81</v>
      </c>
      <c r="I5" s="15" t="s">
        <v>305</v>
      </c>
      <c r="J5" s="15" t="s">
        <v>117</v>
      </c>
      <c r="K5" s="15" t="s">
        <v>306</v>
      </c>
    </row>
    <row r="6" spans="1:11" ht="33">
      <c r="A6" s="14">
        <v>2</v>
      </c>
      <c r="B6" s="365" t="s">
        <v>177</v>
      </c>
      <c r="C6" s="127" t="s">
        <v>215</v>
      </c>
      <c r="D6" s="213">
        <v>1</v>
      </c>
      <c r="E6" s="15" t="s">
        <v>152</v>
      </c>
      <c r="F6" s="16" t="s">
        <v>83</v>
      </c>
      <c r="G6" s="17">
        <v>4</v>
      </c>
      <c r="H6" s="15"/>
      <c r="I6" s="15" t="s">
        <v>84</v>
      </c>
      <c r="J6" s="15" t="s">
        <v>156</v>
      </c>
      <c r="K6" s="15"/>
    </row>
    <row r="7" spans="1:11" ht="30">
      <c r="A7" s="14">
        <v>3</v>
      </c>
      <c r="B7" s="365" t="s">
        <v>85</v>
      </c>
      <c r="C7" s="127" t="s">
        <v>153</v>
      </c>
      <c r="D7" s="213">
        <v>1</v>
      </c>
      <c r="E7" s="15" t="s">
        <v>155</v>
      </c>
      <c r="F7" s="16" t="s">
        <v>105</v>
      </c>
      <c r="G7" s="17">
        <v>4.5</v>
      </c>
      <c r="H7" s="18"/>
      <c r="I7" s="18" t="s">
        <v>86</v>
      </c>
      <c r="J7" s="18" t="s">
        <v>156</v>
      </c>
      <c r="K7" s="18" t="s">
        <v>87</v>
      </c>
    </row>
    <row r="8" spans="1:11" ht="45">
      <c r="A8" s="14">
        <v>4</v>
      </c>
      <c r="B8" s="365" t="s">
        <v>88</v>
      </c>
      <c r="C8" s="127" t="s">
        <v>154</v>
      </c>
      <c r="D8" s="213">
        <v>1</v>
      </c>
      <c r="E8" s="15" t="s">
        <v>89</v>
      </c>
      <c r="F8" s="16" t="s">
        <v>105</v>
      </c>
      <c r="G8" s="17">
        <v>5</v>
      </c>
      <c r="H8" s="15" t="s">
        <v>81</v>
      </c>
      <c r="I8" s="15" t="s">
        <v>90</v>
      </c>
      <c r="J8" s="15" t="s">
        <v>117</v>
      </c>
      <c r="K8" s="15" t="s">
        <v>91</v>
      </c>
    </row>
    <row r="9" spans="1:11" ht="18.75">
      <c r="A9" s="14">
        <v>5</v>
      </c>
      <c r="B9" s="365" t="s">
        <v>159</v>
      </c>
      <c r="C9" s="127" t="s">
        <v>153</v>
      </c>
      <c r="D9" s="213">
        <v>1</v>
      </c>
      <c r="E9" s="127" t="s">
        <v>153</v>
      </c>
      <c r="F9" s="16" t="s">
        <v>83</v>
      </c>
      <c r="G9" s="17">
        <v>1</v>
      </c>
      <c r="H9" s="15"/>
      <c r="I9" s="15"/>
      <c r="J9" s="18" t="s">
        <v>156</v>
      </c>
      <c r="K9" s="15"/>
    </row>
    <row r="10" spans="1:11" ht="18.75">
      <c r="A10" s="14">
        <v>6</v>
      </c>
      <c r="B10" s="365" t="s">
        <v>160</v>
      </c>
      <c r="C10" s="127" t="s">
        <v>214</v>
      </c>
      <c r="D10" s="213">
        <v>1</v>
      </c>
      <c r="E10" s="15" t="s">
        <v>214</v>
      </c>
      <c r="F10" s="16" t="s">
        <v>83</v>
      </c>
      <c r="G10" s="17">
        <v>2</v>
      </c>
      <c r="H10" s="15"/>
      <c r="I10" s="15"/>
      <c r="J10" s="18" t="s">
        <v>98</v>
      </c>
      <c r="K10" s="15"/>
    </row>
    <row r="11" spans="1:11" ht="33">
      <c r="A11" s="14">
        <v>7</v>
      </c>
      <c r="B11" s="365" t="s">
        <v>175</v>
      </c>
      <c r="C11" s="127" t="s">
        <v>325</v>
      </c>
      <c r="D11" s="213">
        <v>1</v>
      </c>
      <c r="E11" s="15" t="s">
        <v>152</v>
      </c>
      <c r="F11" s="16" t="s">
        <v>83</v>
      </c>
      <c r="G11" s="17">
        <v>4</v>
      </c>
      <c r="H11" s="15"/>
      <c r="I11" s="15" t="s">
        <v>105</v>
      </c>
      <c r="J11" s="18" t="s">
        <v>156</v>
      </c>
      <c r="K11" s="15" t="s">
        <v>330</v>
      </c>
    </row>
    <row r="12" spans="1:11" ht="33">
      <c r="A12" s="14">
        <v>8</v>
      </c>
      <c r="B12" s="365" t="s">
        <v>176</v>
      </c>
      <c r="C12" s="127" t="s">
        <v>326</v>
      </c>
      <c r="D12" s="213">
        <v>1</v>
      </c>
      <c r="E12" s="15" t="s">
        <v>152</v>
      </c>
      <c r="F12" s="16" t="s">
        <v>83</v>
      </c>
      <c r="G12" s="17">
        <v>5</v>
      </c>
      <c r="H12" s="15"/>
      <c r="I12" s="15" t="s">
        <v>105</v>
      </c>
      <c r="J12" s="18" t="s">
        <v>156</v>
      </c>
      <c r="K12" s="15" t="s">
        <v>331</v>
      </c>
    </row>
    <row r="13" spans="1:11" ht="30">
      <c r="A13" s="98">
        <v>9</v>
      </c>
      <c r="B13" s="366" t="s">
        <v>161</v>
      </c>
      <c r="C13" s="128" t="s">
        <v>328</v>
      </c>
      <c r="D13" s="214">
        <v>1</v>
      </c>
      <c r="E13" s="125" t="s">
        <v>213</v>
      </c>
      <c r="F13" s="16" t="s">
        <v>83</v>
      </c>
      <c r="G13" s="126">
        <v>3</v>
      </c>
      <c r="H13" s="125"/>
      <c r="I13" s="125"/>
      <c r="J13" s="18" t="s">
        <v>156</v>
      </c>
      <c r="K13" s="125" t="s">
        <v>329</v>
      </c>
    </row>
    <row r="14" spans="1:11" ht="18.75">
      <c r="A14" s="14">
        <v>10</v>
      </c>
      <c r="B14" s="367" t="s">
        <v>174</v>
      </c>
      <c r="C14" s="114" t="s">
        <v>327</v>
      </c>
      <c r="D14" s="215">
        <v>3</v>
      </c>
      <c r="E14" s="101"/>
      <c r="F14" s="129" t="s">
        <v>83</v>
      </c>
      <c r="G14" s="130">
        <v>10</v>
      </c>
      <c r="H14" s="101"/>
      <c r="I14" s="101"/>
      <c r="J14" s="101"/>
      <c r="K14" s="101"/>
    </row>
    <row r="15" spans="1:11">
      <c r="A15" s="1"/>
      <c r="B15" s="1"/>
      <c r="C15" s="1"/>
      <c r="D15" s="1"/>
      <c r="G15" s="1"/>
      <c r="H15" s="1"/>
      <c r="I15" s="1"/>
      <c r="J15" s="1"/>
      <c r="K15" s="1"/>
    </row>
    <row r="16" spans="1:11">
      <c r="A16" s="1"/>
      <c r="B16" s="1"/>
      <c r="C16" s="1"/>
      <c r="D16" s="1"/>
      <c r="G16" s="1"/>
      <c r="H16" s="1"/>
      <c r="I16" s="1"/>
      <c r="J16" s="1"/>
      <c r="K16" s="1"/>
    </row>
    <row r="17" spans="1:11">
      <c r="A17" s="1"/>
      <c r="B17" s="1"/>
      <c r="C17" s="1"/>
      <c r="D17" s="1"/>
      <c r="G17" s="1"/>
      <c r="H17" s="1"/>
      <c r="I17" s="1"/>
      <c r="J17" s="1"/>
      <c r="K17" s="1"/>
    </row>
    <row r="18" spans="1:11">
      <c r="A18" s="1"/>
      <c r="B18" s="1"/>
      <c r="C18" s="1"/>
      <c r="D18" s="1"/>
      <c r="G18" s="1"/>
      <c r="H18" s="1"/>
      <c r="I18" s="1"/>
      <c r="J18" s="1"/>
      <c r="K18" s="1"/>
    </row>
    <row r="19" spans="1:11">
      <c r="A19" s="1"/>
      <c r="B19" s="1"/>
      <c r="C19" s="1"/>
      <c r="D19" s="1"/>
      <c r="G19" s="1"/>
      <c r="H19" s="1"/>
      <c r="I19" s="1"/>
      <c r="J19" s="1"/>
      <c r="K19" s="1"/>
    </row>
    <row r="20" spans="1:11">
      <c r="A20" s="1"/>
      <c r="B20" s="1"/>
      <c r="C20" s="1"/>
      <c r="D20" s="1"/>
      <c r="G20" s="1"/>
      <c r="H20" s="1"/>
      <c r="I20" s="1"/>
      <c r="J20" s="1"/>
      <c r="K20" s="1"/>
    </row>
    <row r="21" spans="1:11">
      <c r="A21" s="1"/>
      <c r="B21" s="1"/>
      <c r="C21" s="1"/>
      <c r="D21" s="1"/>
      <c r="G21" s="1"/>
      <c r="H21" s="1"/>
      <c r="I21" s="1"/>
      <c r="J21" s="1"/>
      <c r="K21" s="1"/>
    </row>
    <row r="22" spans="1:11">
      <c r="A22" s="1"/>
      <c r="B22" s="1"/>
      <c r="C22" s="1"/>
      <c r="D22" s="1"/>
      <c r="G22" s="1"/>
      <c r="H22" s="1"/>
      <c r="I22" s="1"/>
      <c r="J22" s="1"/>
      <c r="K22" s="1"/>
    </row>
    <row r="23" spans="1:11">
      <c r="A23" s="1"/>
      <c r="B23" s="1"/>
      <c r="C23" s="1"/>
      <c r="D23" s="1"/>
      <c r="G23" s="1"/>
      <c r="H23" s="1"/>
      <c r="I23" s="1"/>
      <c r="J23" s="1"/>
      <c r="K23" s="1"/>
    </row>
    <row r="24" spans="1:11">
      <c r="A24" s="1"/>
      <c r="B24" s="1"/>
      <c r="C24" s="1"/>
      <c r="D24" s="1"/>
      <c r="G24" s="1"/>
      <c r="H24" s="1"/>
      <c r="I24" s="1"/>
      <c r="J24" s="1"/>
      <c r="K24" s="1"/>
    </row>
    <row r="25" spans="1:11">
      <c r="A25" s="1"/>
      <c r="B25" s="1"/>
      <c r="C25" s="1"/>
      <c r="D25" s="1"/>
      <c r="G25" s="1"/>
      <c r="H25" s="1"/>
      <c r="I25" s="1"/>
      <c r="J25" s="1"/>
      <c r="K25" s="1"/>
    </row>
    <row r="26" spans="1:11">
      <c r="A26" s="1"/>
      <c r="B26" s="1"/>
      <c r="C26" s="1"/>
      <c r="D26" s="1"/>
      <c r="G26" s="1"/>
      <c r="H26" s="1"/>
      <c r="I26" s="1"/>
      <c r="J26" s="1"/>
      <c r="K26" s="1"/>
    </row>
    <row r="27" spans="1:11">
      <c r="A27" s="1"/>
      <c r="B27" s="1"/>
      <c r="C27" s="1"/>
      <c r="D27" s="1"/>
      <c r="G27" s="1"/>
      <c r="H27" s="1"/>
      <c r="I27" s="1"/>
      <c r="J27" s="1"/>
      <c r="K27" s="1"/>
    </row>
    <row r="28" spans="1:11">
      <c r="A28" s="1"/>
      <c r="B28" s="1"/>
      <c r="C28" s="1"/>
      <c r="D28" s="1"/>
      <c r="G28" s="1"/>
      <c r="H28" s="1"/>
      <c r="I28" s="1"/>
      <c r="J28" s="1"/>
      <c r="K28" s="1"/>
    </row>
    <row r="29" spans="1:11">
      <c r="A29" s="1"/>
      <c r="B29" s="1"/>
      <c r="C29" s="1"/>
      <c r="D29" s="1"/>
      <c r="G29" s="1"/>
      <c r="H29" s="1"/>
      <c r="I29" s="1"/>
      <c r="J29" s="1"/>
      <c r="K29" s="1"/>
    </row>
    <row r="30" spans="1:11">
      <c r="A30" s="1"/>
      <c r="B30" s="1"/>
      <c r="C30" s="1"/>
      <c r="D30" s="1"/>
      <c r="G30" s="1"/>
      <c r="H30" s="1"/>
      <c r="I30" s="1"/>
      <c r="J30" s="1"/>
      <c r="K30" s="1"/>
    </row>
    <row r="31" spans="1:11">
      <c r="A31" s="1"/>
      <c r="B31" s="1"/>
      <c r="C31" s="1"/>
      <c r="D31" s="1"/>
      <c r="G31" s="1"/>
      <c r="H31" s="1"/>
      <c r="I31" s="1"/>
      <c r="J31" s="1"/>
      <c r="K31" s="1"/>
    </row>
    <row r="32" spans="1:11">
      <c r="A32" s="1"/>
      <c r="B32" s="1"/>
      <c r="C32" s="1"/>
      <c r="D32" s="1"/>
      <c r="G32" s="1"/>
      <c r="H32" s="1"/>
      <c r="I32" s="1"/>
      <c r="J32" s="1"/>
      <c r="K32" s="1"/>
    </row>
    <row r="33" spans="1:11">
      <c r="A33" s="1"/>
      <c r="B33" s="1"/>
      <c r="C33" s="1"/>
      <c r="D33" s="1"/>
      <c r="G33" s="1"/>
      <c r="H33" s="1"/>
      <c r="I33" s="1"/>
      <c r="J33" s="1"/>
      <c r="K33" s="1"/>
    </row>
    <row r="34" spans="1:11">
      <c r="A34" s="1"/>
      <c r="B34" s="1"/>
      <c r="C34" s="1"/>
      <c r="D34" s="1"/>
      <c r="G34" s="1"/>
      <c r="H34" s="1"/>
      <c r="I34" s="1"/>
      <c r="J34" s="1"/>
      <c r="K34" s="1"/>
    </row>
    <row r="35" spans="1:11">
      <c r="A35" s="1"/>
      <c r="B35" s="1"/>
      <c r="C35" s="1"/>
      <c r="D35" s="1"/>
      <c r="G35" s="1"/>
      <c r="H35" s="1"/>
      <c r="I35" s="1"/>
      <c r="J35" s="1"/>
      <c r="K35" s="1"/>
    </row>
    <row r="36" spans="1:11">
      <c r="A36" s="1"/>
      <c r="B36" s="1"/>
      <c r="C36" s="1"/>
      <c r="D36" s="1"/>
      <c r="G36" s="1"/>
      <c r="H36" s="1"/>
      <c r="I36" s="1"/>
      <c r="J36" s="1"/>
      <c r="K36" s="1"/>
    </row>
    <row r="37" spans="1:11">
      <c r="A37" s="1"/>
      <c r="B37" s="1"/>
      <c r="C37" s="1"/>
      <c r="D37" s="1"/>
      <c r="G37" s="1"/>
      <c r="H37" s="1"/>
      <c r="I37" s="1"/>
      <c r="J37" s="1"/>
      <c r="K37" s="1"/>
    </row>
    <row r="38" spans="1:11">
      <c r="A38" s="1"/>
      <c r="B38" s="1"/>
      <c r="C38" s="1"/>
      <c r="D38" s="1"/>
      <c r="G38" s="1"/>
      <c r="H38" s="1"/>
      <c r="I38" s="1"/>
      <c r="J38" s="1"/>
      <c r="K38" s="1"/>
    </row>
    <row r="39" spans="1:11">
      <c r="A39" s="1"/>
      <c r="B39" s="1"/>
      <c r="C39" s="1"/>
      <c r="D39" s="1"/>
      <c r="G39" s="1"/>
      <c r="H39" s="1"/>
      <c r="I39" s="1"/>
      <c r="J39" s="1"/>
      <c r="K39" s="1"/>
    </row>
    <row r="40" spans="1:11">
      <c r="A40" s="1"/>
      <c r="B40" s="1"/>
      <c r="C40" s="1"/>
      <c r="D40" s="1"/>
      <c r="G40" s="1"/>
      <c r="H40" s="1"/>
      <c r="I40" s="1"/>
      <c r="J40" s="1"/>
      <c r="K40" s="1"/>
    </row>
    <row r="41" spans="1:11">
      <c r="A41" s="1"/>
      <c r="B41" s="1"/>
      <c r="C41" s="1"/>
      <c r="D41" s="1"/>
      <c r="G41" s="1"/>
      <c r="H41" s="1"/>
      <c r="I41" s="1"/>
      <c r="J41" s="1"/>
      <c r="K41" s="1"/>
    </row>
    <row r="42" spans="1:11">
      <c r="A42" s="1"/>
      <c r="B42" s="1"/>
      <c r="C42" s="1"/>
      <c r="D42" s="1"/>
      <c r="G42" s="1"/>
      <c r="H42" s="1"/>
      <c r="I42" s="1"/>
      <c r="J42" s="1"/>
      <c r="K42" s="1"/>
    </row>
    <row r="43" spans="1:11">
      <c r="A43" s="1"/>
      <c r="B43" s="1"/>
      <c r="C43" s="1"/>
      <c r="D43" s="1"/>
      <c r="G43" s="1"/>
      <c r="H43" s="1"/>
      <c r="I43" s="1"/>
      <c r="J43" s="1"/>
      <c r="K43" s="1"/>
    </row>
    <row r="44" spans="1:11">
      <c r="A44" s="1"/>
      <c r="B44" s="1"/>
      <c r="C44" s="1"/>
      <c r="D44" s="1"/>
      <c r="G44" s="1"/>
      <c r="H44" s="1"/>
      <c r="I44" s="1"/>
      <c r="J44" s="1"/>
      <c r="K44" s="1"/>
    </row>
    <row r="45" spans="1:11">
      <c r="A45" s="1"/>
      <c r="B45" s="1"/>
      <c r="C45" s="1"/>
      <c r="D45" s="1"/>
      <c r="G45" s="1"/>
      <c r="H45" s="1"/>
      <c r="I45" s="1"/>
      <c r="J45" s="1"/>
      <c r="K45" s="1"/>
    </row>
    <row r="46" spans="1:11">
      <c r="A46" s="1"/>
      <c r="B46" s="1"/>
      <c r="C46" s="1"/>
      <c r="D46" s="1"/>
      <c r="G46" s="1"/>
      <c r="H46" s="1"/>
      <c r="I46" s="1"/>
      <c r="J46" s="1"/>
      <c r="K46" s="1"/>
    </row>
    <row r="47" spans="1:11">
      <c r="A47" s="1"/>
      <c r="B47" s="1"/>
      <c r="C47" s="1"/>
      <c r="D47" s="1"/>
      <c r="G47" s="1"/>
      <c r="H47" s="1"/>
      <c r="I47" s="1"/>
      <c r="J47" s="1"/>
      <c r="K47" s="1"/>
    </row>
    <row r="48" spans="1:11">
      <c r="A48" s="1"/>
      <c r="B48" s="1"/>
      <c r="C48" s="1"/>
      <c r="D48" s="1"/>
      <c r="G48" s="1"/>
      <c r="H48" s="1"/>
      <c r="I48" s="1"/>
      <c r="J48" s="1"/>
      <c r="K48" s="1"/>
    </row>
    <row r="49" spans="1:11">
      <c r="A49" s="1"/>
      <c r="B49" s="1"/>
      <c r="C49" s="1"/>
      <c r="D49" s="1"/>
      <c r="G49" s="1"/>
      <c r="H49" s="1"/>
      <c r="I49" s="1"/>
      <c r="J49" s="1"/>
      <c r="K49" s="1"/>
    </row>
    <row r="50" spans="1:11">
      <c r="A50" s="1"/>
      <c r="B50" s="1"/>
      <c r="C50" s="1"/>
      <c r="D50" s="1"/>
      <c r="G50" s="1"/>
      <c r="H50" s="1"/>
      <c r="I50" s="1"/>
      <c r="J50" s="1"/>
      <c r="K50" s="1"/>
    </row>
    <row r="51" spans="1:11">
      <c r="A51" s="1"/>
      <c r="B51" s="1"/>
      <c r="C51" s="1"/>
      <c r="D51" s="1"/>
      <c r="G51" s="1"/>
      <c r="H51" s="1"/>
      <c r="I51" s="1"/>
      <c r="J51" s="1"/>
      <c r="K51" s="1"/>
    </row>
    <row r="52" spans="1:11">
      <c r="A52" s="1"/>
      <c r="B52" s="1"/>
      <c r="C52" s="1"/>
      <c r="D52" s="1"/>
      <c r="G52" s="1"/>
      <c r="H52" s="1"/>
      <c r="I52" s="1"/>
      <c r="J52" s="1"/>
      <c r="K52" s="1"/>
    </row>
    <row r="53" spans="1:11">
      <c r="A53" s="1"/>
      <c r="B53" s="1"/>
      <c r="C53" s="1"/>
      <c r="D53" s="1"/>
      <c r="G53" s="1"/>
      <c r="H53" s="1"/>
      <c r="I53" s="1"/>
      <c r="J53" s="1"/>
      <c r="K53" s="1"/>
    </row>
    <row r="54" spans="1:11">
      <c r="A54" s="1"/>
      <c r="B54" s="1"/>
      <c r="C54" s="1"/>
      <c r="D54" s="1"/>
      <c r="G54" s="1"/>
      <c r="H54" s="1"/>
      <c r="I54" s="1"/>
      <c r="J54" s="1"/>
      <c r="K54" s="1"/>
    </row>
    <row r="55" spans="1:11">
      <c r="A55" s="1"/>
      <c r="B55" s="1"/>
      <c r="C55" s="1"/>
      <c r="D55" s="1"/>
      <c r="G55" s="1"/>
      <c r="H55" s="1"/>
      <c r="I55" s="1"/>
      <c r="J55" s="1"/>
      <c r="K55" s="1"/>
    </row>
    <row r="56" spans="1:11">
      <c r="A56" s="1"/>
      <c r="B56" s="1"/>
      <c r="C56" s="1"/>
      <c r="D56" s="1"/>
      <c r="G56" s="1"/>
      <c r="H56" s="1"/>
      <c r="I56" s="1"/>
      <c r="J56" s="1"/>
      <c r="K56" s="1"/>
    </row>
    <row r="57" spans="1:11">
      <c r="A57" s="1"/>
      <c r="B57" s="1"/>
      <c r="C57" s="1"/>
      <c r="D57" s="1"/>
      <c r="G57" s="1"/>
      <c r="H57" s="1"/>
      <c r="I57" s="1"/>
      <c r="J57" s="1"/>
      <c r="K57" s="1"/>
    </row>
    <row r="58" spans="1:11">
      <c r="A58" s="1"/>
      <c r="B58" s="1"/>
      <c r="C58" s="1"/>
      <c r="D58" s="1"/>
      <c r="G58" s="1"/>
      <c r="H58" s="1"/>
      <c r="I58" s="1"/>
      <c r="J58" s="1"/>
      <c r="K58" s="1"/>
    </row>
    <row r="59" spans="1:11">
      <c r="A59" s="1"/>
      <c r="B59" s="1"/>
      <c r="C59" s="1"/>
      <c r="D59" s="1"/>
      <c r="G59" s="1"/>
      <c r="H59" s="1"/>
      <c r="I59" s="1"/>
      <c r="J59" s="1"/>
      <c r="K59" s="1"/>
    </row>
    <row r="60" spans="1:11">
      <c r="A60" s="1"/>
      <c r="B60" s="1"/>
      <c r="C60" s="1"/>
      <c r="D60" s="1"/>
      <c r="G60" s="1"/>
      <c r="H60" s="1"/>
      <c r="I60" s="1"/>
      <c r="J60" s="1"/>
      <c r="K60" s="1"/>
    </row>
    <row r="61" spans="1:11">
      <c r="A61" s="1"/>
      <c r="B61" s="1"/>
      <c r="C61" s="1"/>
      <c r="D61" s="1"/>
      <c r="G61" s="1"/>
      <c r="H61" s="1"/>
      <c r="I61" s="1"/>
      <c r="J61" s="1"/>
      <c r="K61" s="1"/>
    </row>
    <row r="62" spans="1:11">
      <c r="A62" s="1"/>
      <c r="B62" s="1"/>
      <c r="C62" s="1"/>
      <c r="D62" s="1"/>
      <c r="G62" s="1"/>
      <c r="H62" s="1"/>
      <c r="I62" s="1"/>
      <c r="J62" s="1"/>
      <c r="K62" s="1"/>
    </row>
    <row r="63" spans="1:11">
      <c r="A63" s="1"/>
      <c r="B63" s="1"/>
      <c r="C63" s="1"/>
      <c r="D63" s="1"/>
      <c r="G63" s="1"/>
      <c r="H63" s="1"/>
      <c r="I63" s="1"/>
      <c r="J63" s="1"/>
      <c r="K63" s="1"/>
    </row>
    <row r="64" spans="1:11">
      <c r="A64" s="1"/>
      <c r="B64" s="1"/>
      <c r="C64" s="1"/>
      <c r="D64" s="1"/>
      <c r="G64" s="1"/>
      <c r="H64" s="1"/>
      <c r="I64" s="1"/>
      <c r="J64" s="1"/>
      <c r="K64" s="1"/>
    </row>
    <row r="65" spans="1:11">
      <c r="A65" s="1"/>
      <c r="B65" s="1"/>
      <c r="C65" s="1"/>
      <c r="D65" s="1"/>
      <c r="G65" s="1"/>
      <c r="H65" s="1"/>
      <c r="I65" s="1"/>
      <c r="J65" s="1"/>
      <c r="K65" s="1"/>
    </row>
    <row r="66" spans="1:11">
      <c r="A66" s="1"/>
      <c r="B66" s="1"/>
      <c r="C66" s="1"/>
      <c r="D66" s="1"/>
      <c r="G66" s="1"/>
      <c r="H66" s="1"/>
      <c r="I66" s="1"/>
      <c r="J66" s="1"/>
      <c r="K66" s="1"/>
    </row>
    <row r="67" spans="1:11">
      <c r="A67" s="1"/>
      <c r="B67" s="1"/>
      <c r="C67" s="1"/>
      <c r="D67" s="1"/>
      <c r="G67" s="1"/>
      <c r="H67" s="1"/>
      <c r="I67" s="1"/>
      <c r="J67" s="1"/>
      <c r="K67" s="1"/>
    </row>
    <row r="68" spans="1:11">
      <c r="A68" s="1"/>
      <c r="B68" s="1"/>
      <c r="C68" s="1"/>
      <c r="D68" s="1"/>
      <c r="G68" s="1"/>
      <c r="H68" s="1"/>
      <c r="I68" s="1"/>
      <c r="J68" s="1"/>
      <c r="K68" s="1"/>
    </row>
    <row r="69" spans="1:11">
      <c r="A69" s="1"/>
      <c r="B69" s="1"/>
      <c r="C69" s="1"/>
      <c r="D69" s="1"/>
      <c r="G69" s="1"/>
      <c r="H69" s="1"/>
      <c r="I69" s="1"/>
      <c r="J69" s="1"/>
      <c r="K69" s="1"/>
    </row>
    <row r="70" spans="1:11">
      <c r="A70" s="1"/>
      <c r="B70" s="1"/>
      <c r="C70" s="1"/>
      <c r="D70" s="1"/>
      <c r="G70" s="1"/>
      <c r="H70" s="1"/>
      <c r="I70" s="1"/>
      <c r="J70" s="1"/>
      <c r="K70" s="1"/>
    </row>
    <row r="71" spans="1:11">
      <c r="A71" s="1"/>
      <c r="B71" s="1"/>
      <c r="C71" s="1"/>
      <c r="D71" s="1"/>
      <c r="G71" s="1"/>
      <c r="H71" s="1"/>
      <c r="I71" s="1"/>
      <c r="J71" s="1"/>
      <c r="K71" s="1"/>
    </row>
    <row r="72" spans="1:11">
      <c r="A72" s="1"/>
      <c r="B72" s="1"/>
      <c r="C72" s="1"/>
      <c r="D72" s="1"/>
      <c r="G72" s="1"/>
      <c r="H72" s="1"/>
      <c r="I72" s="1"/>
      <c r="J72" s="1"/>
      <c r="K72" s="1"/>
    </row>
    <row r="73" spans="1:11">
      <c r="A73" s="1"/>
      <c r="B73" s="1"/>
      <c r="C73" s="1"/>
      <c r="D73" s="1"/>
      <c r="G73" s="1"/>
      <c r="H73" s="1"/>
      <c r="I73" s="1"/>
      <c r="J73" s="1"/>
      <c r="K73" s="1"/>
    </row>
    <row r="74" spans="1:11">
      <c r="A74" s="1"/>
      <c r="B74" s="1"/>
      <c r="C74" s="1"/>
      <c r="D74" s="1"/>
      <c r="G74" s="1"/>
      <c r="H74" s="1"/>
      <c r="I74" s="1"/>
      <c r="J74" s="1"/>
      <c r="K74" s="1"/>
    </row>
    <row r="75" spans="1:11">
      <c r="A75" s="1"/>
      <c r="B75" s="1"/>
      <c r="C75" s="1"/>
      <c r="D75" s="1"/>
      <c r="G75" s="1"/>
      <c r="H75" s="1"/>
      <c r="I75" s="1"/>
      <c r="J75" s="1"/>
      <c r="K75" s="1"/>
    </row>
    <row r="76" spans="1:11">
      <c r="A76" s="1"/>
      <c r="B76" s="1"/>
      <c r="C76" s="1"/>
      <c r="D76" s="1"/>
      <c r="G76" s="1"/>
      <c r="H76" s="1"/>
      <c r="I76" s="1"/>
      <c r="J76" s="1"/>
      <c r="K76" s="1"/>
    </row>
    <row r="77" spans="1:11">
      <c r="A77" s="1"/>
      <c r="B77" s="1"/>
      <c r="C77" s="1"/>
      <c r="D77" s="1"/>
      <c r="G77" s="1"/>
      <c r="H77" s="1"/>
      <c r="I77" s="1"/>
      <c r="J77" s="1"/>
      <c r="K77" s="1"/>
    </row>
    <row r="78" spans="1:11">
      <c r="A78" s="1"/>
      <c r="B78" s="1"/>
      <c r="C78" s="1"/>
      <c r="D78" s="1"/>
      <c r="G78" s="1"/>
      <c r="H78" s="1"/>
      <c r="I78" s="1"/>
      <c r="J78" s="1"/>
      <c r="K78" s="1"/>
    </row>
    <row r="79" spans="1:11">
      <c r="A79" s="1"/>
      <c r="B79" s="1"/>
      <c r="C79" s="1"/>
      <c r="D79" s="1"/>
      <c r="G79" s="1"/>
      <c r="H79" s="1"/>
      <c r="I79" s="1"/>
      <c r="J79" s="1"/>
      <c r="K79" s="1"/>
    </row>
    <row r="80" spans="1:11">
      <c r="A80" s="1"/>
      <c r="B80" s="1"/>
      <c r="C80" s="1"/>
      <c r="D80" s="1"/>
      <c r="G80" s="1"/>
      <c r="H80" s="1"/>
      <c r="I80" s="1"/>
      <c r="J80" s="1"/>
      <c r="K80" s="1"/>
    </row>
    <row r="81" spans="1:11">
      <c r="A81" s="1"/>
      <c r="B81" s="1"/>
      <c r="C81" s="1"/>
      <c r="D81" s="1"/>
      <c r="G81" s="1"/>
      <c r="H81" s="1"/>
      <c r="I81" s="1"/>
      <c r="J81" s="1"/>
      <c r="K81" s="1"/>
    </row>
    <row r="82" spans="1:11">
      <c r="A82" s="1"/>
      <c r="B82" s="1"/>
      <c r="C82" s="1"/>
      <c r="D82" s="1"/>
      <c r="G82" s="1"/>
      <c r="H82" s="1"/>
      <c r="I82" s="1"/>
      <c r="J82" s="1"/>
      <c r="K82" s="1"/>
    </row>
    <row r="83" spans="1:11">
      <c r="A83" s="1"/>
      <c r="B83" s="1"/>
      <c r="C83" s="1"/>
      <c r="D83" s="1"/>
      <c r="G83" s="1"/>
      <c r="H83" s="1"/>
      <c r="I83" s="1"/>
      <c r="J83" s="1"/>
      <c r="K83" s="1"/>
    </row>
    <row r="84" spans="1:11">
      <c r="A84" s="1"/>
      <c r="B84" s="1"/>
      <c r="C84" s="1"/>
      <c r="D84" s="1"/>
      <c r="G84" s="1"/>
      <c r="H84" s="1"/>
      <c r="I84" s="1"/>
      <c r="J84" s="1"/>
      <c r="K84" s="1"/>
    </row>
    <row r="85" spans="1:11">
      <c r="A85" s="1"/>
      <c r="B85" s="1"/>
      <c r="C85" s="1"/>
      <c r="D85" s="1"/>
      <c r="G85" s="1"/>
      <c r="H85" s="1"/>
      <c r="I85" s="1"/>
      <c r="J85" s="1"/>
      <c r="K85" s="1"/>
    </row>
    <row r="86" spans="1:11">
      <c r="A86" s="1"/>
      <c r="B86" s="1"/>
      <c r="C86" s="1"/>
      <c r="D86" s="1"/>
      <c r="G86" s="1"/>
      <c r="H86" s="1"/>
      <c r="I86" s="1"/>
      <c r="J86" s="1"/>
      <c r="K86" s="1"/>
    </row>
    <row r="87" spans="1:11">
      <c r="A87" s="1"/>
      <c r="B87" s="1"/>
      <c r="C87" s="1"/>
      <c r="D87" s="1"/>
      <c r="G87" s="1"/>
      <c r="H87" s="1"/>
      <c r="I87" s="1"/>
      <c r="J87" s="1"/>
      <c r="K87" s="1"/>
    </row>
    <row r="88" spans="1:11">
      <c r="A88" s="1"/>
      <c r="B88" s="1"/>
      <c r="C88" s="1"/>
      <c r="D88" s="1"/>
      <c r="G88" s="1"/>
      <c r="H88" s="1"/>
      <c r="I88" s="1"/>
      <c r="J88" s="1"/>
      <c r="K88" s="1"/>
    </row>
    <row r="89" spans="1:11">
      <c r="A89" s="1"/>
      <c r="B89" s="1"/>
      <c r="C89" s="1"/>
      <c r="D89" s="1"/>
      <c r="G89" s="1"/>
      <c r="H89" s="1"/>
      <c r="I89" s="1"/>
      <c r="J89" s="1"/>
      <c r="K89" s="1"/>
    </row>
    <row r="90" spans="1:11">
      <c r="A90" s="1"/>
      <c r="B90" s="1"/>
      <c r="C90" s="1"/>
      <c r="D90" s="1"/>
      <c r="G90" s="1"/>
      <c r="H90" s="1"/>
      <c r="I90" s="1"/>
      <c r="J90" s="1"/>
      <c r="K90" s="1"/>
    </row>
    <row r="91" spans="1:11">
      <c r="A91" s="1"/>
      <c r="B91" s="1"/>
      <c r="C91" s="1"/>
      <c r="D91" s="1"/>
      <c r="G91" s="1"/>
      <c r="H91" s="1"/>
      <c r="I91" s="1"/>
      <c r="J91" s="1"/>
      <c r="K91" s="1"/>
    </row>
    <row r="92" spans="1:11">
      <c r="A92" s="1"/>
      <c r="B92" s="1"/>
      <c r="C92" s="1"/>
      <c r="D92" s="1"/>
      <c r="G92" s="1"/>
      <c r="H92" s="1"/>
      <c r="I92" s="1"/>
      <c r="J92" s="1"/>
      <c r="K92" s="1"/>
    </row>
    <row r="93" spans="1:11">
      <c r="A93" s="1"/>
      <c r="B93" s="1"/>
      <c r="C93" s="1"/>
      <c r="D93" s="1"/>
      <c r="G93" s="1"/>
      <c r="H93" s="1"/>
      <c r="I93" s="1"/>
      <c r="J93" s="1"/>
      <c r="K93" s="1"/>
    </row>
    <row r="94" spans="1:11">
      <c r="A94" s="1"/>
      <c r="B94" s="1"/>
      <c r="C94" s="1"/>
      <c r="D94" s="1"/>
      <c r="G94" s="1"/>
      <c r="H94" s="1"/>
      <c r="I94" s="1"/>
      <c r="J94" s="1"/>
      <c r="K94" s="1"/>
    </row>
    <row r="95" spans="1:11">
      <c r="A95" s="1"/>
      <c r="B95" s="1"/>
      <c r="C95" s="1"/>
      <c r="D95" s="1"/>
      <c r="G95" s="1"/>
      <c r="H95" s="1"/>
      <c r="I95" s="1"/>
      <c r="J95" s="1"/>
      <c r="K95" s="1"/>
    </row>
    <row r="96" spans="1:11">
      <c r="A96" s="1"/>
      <c r="B96" s="1"/>
      <c r="C96" s="1"/>
      <c r="D96" s="1"/>
      <c r="G96" s="1"/>
      <c r="H96" s="1"/>
      <c r="I96" s="1"/>
      <c r="J96" s="1"/>
      <c r="K96" s="1"/>
    </row>
    <row r="97" spans="1:11">
      <c r="A97" s="1"/>
      <c r="B97" s="1"/>
      <c r="C97" s="1"/>
      <c r="D97" s="1"/>
      <c r="G97" s="1"/>
      <c r="H97" s="1"/>
      <c r="I97" s="1"/>
      <c r="J97" s="1"/>
      <c r="K97" s="1"/>
    </row>
    <row r="98" spans="1:11">
      <c r="A98" s="1"/>
      <c r="B98" s="1"/>
      <c r="C98" s="1"/>
      <c r="D98" s="1"/>
      <c r="G98" s="1"/>
      <c r="H98" s="1"/>
      <c r="I98" s="1"/>
      <c r="J98" s="1"/>
      <c r="K98" s="1"/>
    </row>
    <row r="99" spans="1:11">
      <c r="A99" s="1"/>
      <c r="B99" s="1"/>
      <c r="C99" s="1"/>
      <c r="D99" s="1"/>
      <c r="G99" s="1"/>
      <c r="H99" s="1"/>
      <c r="I99" s="1"/>
      <c r="J99" s="1"/>
      <c r="K99" s="1"/>
    </row>
    <row r="100" spans="1:11">
      <c r="A100" s="1"/>
      <c r="B100" s="1"/>
      <c r="C100" s="1"/>
      <c r="D100" s="1"/>
      <c r="G100" s="1"/>
      <c r="H100" s="1"/>
      <c r="I100" s="1"/>
      <c r="J100" s="1"/>
      <c r="K100" s="1"/>
    </row>
    <row r="101" spans="1:11">
      <c r="A101" s="1"/>
      <c r="B101" s="1"/>
      <c r="C101" s="1"/>
      <c r="D101" s="1"/>
      <c r="G101" s="1"/>
      <c r="H101" s="1"/>
      <c r="I101" s="1"/>
      <c r="J101" s="1"/>
      <c r="K101" s="1"/>
    </row>
    <row r="102" spans="1:11">
      <c r="A102" s="1"/>
      <c r="B102" s="1"/>
      <c r="C102" s="1"/>
      <c r="D102" s="1"/>
      <c r="G102" s="1"/>
      <c r="H102" s="1"/>
      <c r="I102" s="1"/>
      <c r="J102" s="1"/>
      <c r="K102" s="1"/>
    </row>
    <row r="103" spans="1:11">
      <c r="A103" s="1"/>
      <c r="B103" s="1"/>
      <c r="C103" s="1"/>
      <c r="D103" s="1"/>
      <c r="G103" s="1"/>
      <c r="H103" s="1"/>
      <c r="I103" s="1"/>
      <c r="J103" s="1"/>
      <c r="K103" s="1"/>
    </row>
    <row r="104" spans="1:11">
      <c r="A104" s="1"/>
      <c r="B104" s="1"/>
      <c r="C104" s="1"/>
      <c r="D104" s="1"/>
      <c r="G104" s="1"/>
      <c r="H104" s="1"/>
      <c r="I104" s="1"/>
      <c r="J104" s="1"/>
      <c r="K104" s="1"/>
    </row>
    <row r="105" spans="1:11">
      <c r="A105" s="1"/>
      <c r="B105" s="1"/>
      <c r="C105" s="1"/>
      <c r="D105" s="1"/>
      <c r="G105" s="1"/>
      <c r="H105" s="1"/>
      <c r="I105" s="1"/>
      <c r="J105" s="1"/>
      <c r="K105" s="1"/>
    </row>
    <row r="106" spans="1:11">
      <c r="A106" s="1"/>
      <c r="B106" s="1"/>
      <c r="C106" s="1"/>
      <c r="D106" s="1"/>
      <c r="G106" s="1"/>
      <c r="H106" s="1"/>
      <c r="I106" s="1"/>
      <c r="J106" s="1"/>
      <c r="K106" s="1"/>
    </row>
    <row r="107" spans="1:11">
      <c r="A107" s="1"/>
      <c r="B107" s="1"/>
      <c r="C107" s="1"/>
      <c r="D107" s="1"/>
      <c r="G107" s="1"/>
      <c r="H107" s="1"/>
      <c r="I107" s="1"/>
      <c r="J107" s="1"/>
      <c r="K107" s="1"/>
    </row>
    <row r="108" spans="1:11">
      <c r="A108" s="1"/>
      <c r="B108" s="1"/>
      <c r="C108" s="1"/>
      <c r="D108" s="1"/>
      <c r="G108" s="1"/>
      <c r="H108" s="1"/>
      <c r="I108" s="1"/>
      <c r="J108" s="1"/>
      <c r="K108" s="1"/>
    </row>
    <row r="109" spans="1:11">
      <c r="A109" s="1"/>
      <c r="B109" s="1"/>
      <c r="C109" s="1"/>
      <c r="D109" s="1"/>
      <c r="G109" s="1"/>
      <c r="H109" s="1"/>
      <c r="I109" s="1"/>
      <c r="J109" s="1"/>
      <c r="K109" s="1"/>
    </row>
    <row r="110" spans="1:11">
      <c r="A110" s="1"/>
      <c r="B110" s="1"/>
      <c r="C110" s="1"/>
      <c r="D110" s="1"/>
      <c r="G110" s="1"/>
      <c r="H110" s="1"/>
      <c r="I110" s="1"/>
      <c r="J110" s="1"/>
      <c r="K110" s="1"/>
    </row>
    <row r="111" spans="1:11">
      <c r="A111" s="1"/>
      <c r="B111" s="1"/>
      <c r="C111" s="1"/>
      <c r="D111" s="1"/>
      <c r="G111" s="1"/>
      <c r="H111" s="1"/>
      <c r="I111" s="1"/>
      <c r="J111" s="1"/>
      <c r="K111" s="1"/>
    </row>
    <row r="112" spans="1:11">
      <c r="A112" s="1"/>
      <c r="B112" s="1"/>
      <c r="C112" s="1"/>
      <c r="D112" s="1"/>
      <c r="G112" s="1"/>
      <c r="H112" s="1"/>
      <c r="I112" s="1"/>
      <c r="J112" s="1"/>
      <c r="K112" s="1"/>
    </row>
    <row r="113" spans="1:11">
      <c r="A113" s="1"/>
      <c r="B113" s="1"/>
      <c r="C113" s="1"/>
      <c r="D113" s="1"/>
      <c r="G113" s="1"/>
      <c r="H113" s="1"/>
      <c r="I113" s="1"/>
      <c r="J113" s="1"/>
      <c r="K113" s="1"/>
    </row>
    <row r="114" spans="1:11">
      <c r="A114" s="1"/>
      <c r="B114" s="1"/>
      <c r="C114" s="1"/>
      <c r="D114" s="1"/>
      <c r="G114" s="1"/>
      <c r="H114" s="1"/>
      <c r="I114" s="1"/>
      <c r="J114" s="1"/>
      <c r="K114" s="1"/>
    </row>
    <row r="115" spans="1:11">
      <c r="A115" s="1"/>
      <c r="B115" s="1"/>
      <c r="C115" s="1"/>
      <c r="D115" s="1"/>
      <c r="G115" s="1"/>
      <c r="H115" s="1"/>
      <c r="I115" s="1"/>
      <c r="J115" s="1"/>
      <c r="K115" s="1"/>
    </row>
    <row r="116" spans="1:11">
      <c r="A116" s="1"/>
      <c r="B116" s="1"/>
      <c r="C116" s="1"/>
      <c r="D116" s="1"/>
      <c r="G116" s="1"/>
      <c r="H116" s="1"/>
      <c r="I116" s="1"/>
      <c r="J116" s="1"/>
      <c r="K116" s="1"/>
    </row>
    <row r="117" spans="1:11">
      <c r="A117" s="1"/>
      <c r="B117" s="1"/>
      <c r="C117" s="1"/>
      <c r="D117" s="1"/>
      <c r="G117" s="1"/>
      <c r="H117" s="1"/>
      <c r="I117" s="1"/>
      <c r="J117" s="1"/>
      <c r="K117" s="1"/>
    </row>
    <row r="118" spans="1:11">
      <c r="A118" s="1"/>
      <c r="B118" s="1"/>
      <c r="C118" s="1"/>
      <c r="D118" s="1"/>
      <c r="G118" s="1"/>
      <c r="H118" s="1"/>
      <c r="I118" s="1"/>
      <c r="J118" s="1"/>
      <c r="K118" s="1"/>
    </row>
    <row r="119" spans="1:11">
      <c r="A119" s="1"/>
      <c r="B119" s="1"/>
      <c r="C119" s="1"/>
      <c r="D119" s="1"/>
      <c r="G119" s="1"/>
      <c r="H119" s="1"/>
      <c r="I119" s="1"/>
      <c r="J119" s="1"/>
      <c r="K119" s="1"/>
    </row>
    <row r="120" spans="1:11">
      <c r="A120" s="1"/>
      <c r="B120" s="1"/>
      <c r="C120" s="1"/>
      <c r="D120" s="1"/>
      <c r="G120" s="1"/>
      <c r="H120" s="1"/>
      <c r="I120" s="1"/>
      <c r="J120" s="1"/>
      <c r="K120" s="1"/>
    </row>
    <row r="121" spans="1:11">
      <c r="A121" s="1"/>
      <c r="B121" s="1"/>
      <c r="C121" s="1"/>
      <c r="D121" s="1"/>
      <c r="G121" s="1"/>
      <c r="H121" s="1"/>
      <c r="I121" s="1"/>
      <c r="J121" s="1"/>
      <c r="K121" s="1"/>
    </row>
    <row r="122" spans="1:11">
      <c r="A122" s="1"/>
      <c r="B122" s="1"/>
      <c r="C122" s="1"/>
      <c r="D122" s="1"/>
      <c r="G122" s="1"/>
      <c r="H122" s="1"/>
      <c r="I122" s="1"/>
      <c r="J122" s="1"/>
      <c r="K122" s="1"/>
    </row>
    <row r="123" spans="1:11">
      <c r="A123" s="1"/>
      <c r="B123" s="1"/>
      <c r="C123" s="1"/>
      <c r="D123" s="1"/>
      <c r="G123" s="1"/>
      <c r="H123" s="1"/>
      <c r="I123" s="1"/>
      <c r="J123" s="1"/>
      <c r="K123" s="1"/>
    </row>
    <row r="124" spans="1:11">
      <c r="A124" s="1"/>
      <c r="B124" s="1"/>
      <c r="C124" s="1"/>
      <c r="D124" s="1"/>
      <c r="G124" s="1"/>
      <c r="H124" s="1"/>
      <c r="I124" s="1"/>
      <c r="J124" s="1"/>
      <c r="K124" s="1"/>
    </row>
    <row r="125" spans="1:11">
      <c r="A125" s="1"/>
      <c r="B125" s="1"/>
      <c r="C125" s="1"/>
      <c r="D125" s="1"/>
      <c r="G125" s="1"/>
      <c r="H125" s="1"/>
      <c r="I125" s="1"/>
      <c r="J125" s="1"/>
      <c r="K125" s="1"/>
    </row>
    <row r="126" spans="1:11">
      <c r="A126" s="1"/>
      <c r="B126" s="1"/>
      <c r="C126" s="1"/>
      <c r="D126" s="1"/>
      <c r="G126" s="1"/>
      <c r="H126" s="1"/>
      <c r="I126" s="1"/>
      <c r="J126" s="1"/>
      <c r="K126" s="1"/>
    </row>
    <row r="127" spans="1:11">
      <c r="A127" s="1"/>
      <c r="B127" s="1"/>
      <c r="C127" s="1"/>
      <c r="D127" s="1"/>
      <c r="G127" s="1"/>
      <c r="H127" s="1"/>
      <c r="I127" s="1"/>
      <c r="J127" s="1"/>
      <c r="K127" s="1"/>
    </row>
    <row r="128" spans="1:11">
      <c r="A128" s="1"/>
      <c r="B128" s="1"/>
      <c r="C128" s="1"/>
      <c r="D128" s="1"/>
      <c r="G128" s="1"/>
      <c r="H128" s="1"/>
      <c r="I128" s="1"/>
      <c r="J128" s="1"/>
      <c r="K128" s="1"/>
    </row>
    <row r="129" spans="1:11">
      <c r="A129" s="1"/>
      <c r="B129" s="1"/>
      <c r="C129" s="1"/>
      <c r="D129" s="1"/>
      <c r="G129" s="1"/>
      <c r="H129" s="1"/>
      <c r="I129" s="1"/>
      <c r="J129" s="1"/>
      <c r="K129" s="1"/>
    </row>
    <row r="130" spans="1:11">
      <c r="A130" s="1"/>
      <c r="B130" s="1"/>
      <c r="C130" s="1"/>
      <c r="D130" s="1"/>
      <c r="G130" s="1"/>
      <c r="H130" s="1"/>
      <c r="I130" s="1"/>
      <c r="J130" s="1"/>
      <c r="K130" s="1"/>
    </row>
    <row r="131" spans="1:11">
      <c r="A131" s="1"/>
      <c r="B131" s="1"/>
      <c r="C131" s="1"/>
      <c r="D131" s="1"/>
      <c r="G131" s="1"/>
      <c r="H131" s="1"/>
      <c r="I131" s="1"/>
      <c r="J131" s="1"/>
      <c r="K131" s="1"/>
    </row>
    <row r="132" spans="1:11">
      <c r="A132" s="1"/>
      <c r="B132" s="1"/>
      <c r="C132" s="1"/>
      <c r="D132" s="1"/>
      <c r="G132" s="1"/>
      <c r="H132" s="1"/>
      <c r="I132" s="1"/>
      <c r="J132" s="1"/>
      <c r="K132" s="1"/>
    </row>
    <row r="133" spans="1:11">
      <c r="A133" s="1"/>
      <c r="B133" s="1"/>
      <c r="C133" s="1"/>
      <c r="D133" s="1"/>
      <c r="G133" s="1"/>
      <c r="H133" s="1"/>
      <c r="I133" s="1"/>
      <c r="J133" s="1"/>
      <c r="K133" s="1"/>
    </row>
    <row r="134" spans="1:11">
      <c r="A134" s="1"/>
      <c r="B134" s="1"/>
      <c r="C134" s="1"/>
      <c r="D134" s="1"/>
      <c r="G134" s="1"/>
      <c r="H134" s="1"/>
      <c r="I134" s="1"/>
      <c r="J134" s="1"/>
      <c r="K134" s="1"/>
    </row>
    <row r="135" spans="1:11">
      <c r="A135" s="1"/>
      <c r="B135" s="1"/>
      <c r="C135" s="1"/>
      <c r="D135" s="1"/>
      <c r="G135" s="1"/>
      <c r="H135" s="1"/>
      <c r="I135" s="1"/>
      <c r="J135" s="1"/>
      <c r="K135" s="1"/>
    </row>
    <row r="136" spans="1:11">
      <c r="A136" s="1"/>
      <c r="B136" s="1"/>
      <c r="C136" s="1"/>
      <c r="D136" s="1"/>
      <c r="G136" s="1"/>
      <c r="H136" s="1"/>
      <c r="I136" s="1"/>
      <c r="J136" s="1"/>
      <c r="K136" s="1"/>
    </row>
    <row r="137" spans="1:11">
      <c r="A137" s="1"/>
      <c r="B137" s="1"/>
      <c r="C137" s="1"/>
      <c r="D137" s="1"/>
      <c r="G137" s="1"/>
      <c r="H137" s="1"/>
      <c r="I137" s="1"/>
      <c r="J137" s="1"/>
      <c r="K137" s="1"/>
    </row>
    <row r="138" spans="1:11">
      <c r="A138" s="1"/>
      <c r="B138" s="1"/>
      <c r="C138" s="1"/>
      <c r="D138" s="1"/>
      <c r="G138" s="1"/>
      <c r="H138" s="1"/>
      <c r="I138" s="1"/>
      <c r="J138" s="1"/>
      <c r="K138" s="1"/>
    </row>
    <row r="139" spans="1:11">
      <c r="A139" s="1"/>
      <c r="B139" s="1"/>
      <c r="C139" s="1"/>
      <c r="D139" s="1"/>
      <c r="G139" s="1"/>
      <c r="H139" s="1"/>
      <c r="I139" s="1"/>
      <c r="J139" s="1"/>
      <c r="K139" s="1"/>
    </row>
    <row r="140" spans="1:11">
      <c r="A140" s="1"/>
      <c r="B140" s="1"/>
      <c r="C140" s="1"/>
      <c r="D140" s="1"/>
      <c r="G140" s="1"/>
      <c r="H140" s="1"/>
      <c r="I140" s="1"/>
      <c r="J140" s="1"/>
      <c r="K140" s="1"/>
    </row>
    <row r="141" spans="1:11">
      <c r="A141" s="1"/>
      <c r="B141" s="1"/>
      <c r="C141" s="1"/>
      <c r="D141" s="1"/>
      <c r="G141" s="1"/>
      <c r="H141" s="1"/>
      <c r="I141" s="1"/>
      <c r="J141" s="1"/>
      <c r="K141" s="1"/>
    </row>
    <row r="142" spans="1:11">
      <c r="A142" s="1"/>
      <c r="B142" s="1"/>
      <c r="C142" s="1"/>
      <c r="D142" s="1"/>
      <c r="G142" s="1"/>
      <c r="H142" s="1"/>
      <c r="I142" s="1"/>
      <c r="J142" s="1"/>
      <c r="K142" s="1"/>
    </row>
    <row r="143" spans="1:11">
      <c r="A143" s="1"/>
      <c r="B143" s="1"/>
      <c r="C143" s="1"/>
      <c r="D143" s="1"/>
      <c r="G143" s="1"/>
      <c r="H143" s="1"/>
      <c r="I143" s="1"/>
      <c r="J143" s="1"/>
      <c r="K143" s="1"/>
    </row>
    <row r="144" spans="1:11">
      <c r="A144" s="1"/>
      <c r="B144" s="1"/>
      <c r="C144" s="1"/>
      <c r="D144" s="1"/>
      <c r="G144" s="1"/>
      <c r="H144" s="1"/>
      <c r="I144" s="1"/>
      <c r="J144" s="1"/>
      <c r="K144" s="1"/>
    </row>
    <row r="145" spans="1:11">
      <c r="A145" s="1"/>
      <c r="B145" s="1"/>
      <c r="C145" s="1"/>
      <c r="D145" s="1"/>
      <c r="G145" s="1"/>
      <c r="H145" s="1"/>
      <c r="I145" s="1"/>
      <c r="J145" s="1"/>
      <c r="K145" s="1"/>
    </row>
    <row r="146" spans="1:11">
      <c r="A146" s="1"/>
      <c r="B146" s="1"/>
      <c r="C146" s="1"/>
      <c r="D146" s="1"/>
      <c r="G146" s="1"/>
      <c r="H146" s="1"/>
      <c r="I146" s="1"/>
      <c r="J146" s="1"/>
      <c r="K146" s="1"/>
    </row>
    <row r="147" spans="1:11">
      <c r="A147" s="1"/>
      <c r="B147" s="1"/>
      <c r="C147" s="1"/>
      <c r="D147" s="1"/>
      <c r="G147" s="1"/>
      <c r="H147" s="1"/>
      <c r="I147" s="1"/>
      <c r="J147" s="1"/>
      <c r="K147" s="1"/>
    </row>
    <row r="148" spans="1:11">
      <c r="A148" s="1"/>
      <c r="B148" s="1"/>
      <c r="C148" s="1"/>
      <c r="D148" s="1"/>
      <c r="G148" s="1"/>
      <c r="H148" s="1"/>
      <c r="I148" s="1"/>
      <c r="J148" s="1"/>
      <c r="K148" s="1"/>
    </row>
    <row r="149" spans="1:11">
      <c r="A149" s="1"/>
      <c r="B149" s="1"/>
      <c r="C149" s="1"/>
      <c r="D149" s="1"/>
      <c r="G149" s="1"/>
      <c r="H149" s="1"/>
      <c r="I149" s="1"/>
      <c r="J149" s="1"/>
      <c r="K149" s="1"/>
    </row>
    <row r="150" spans="1:11">
      <c r="A150" s="1"/>
      <c r="B150" s="1"/>
      <c r="C150" s="1"/>
      <c r="D150" s="1"/>
      <c r="G150" s="1"/>
      <c r="H150" s="1"/>
      <c r="I150" s="1"/>
      <c r="J150" s="1"/>
      <c r="K150" s="1"/>
    </row>
    <row r="151" spans="1:11">
      <c r="A151" s="1"/>
      <c r="B151" s="1"/>
      <c r="C151" s="1"/>
      <c r="D151" s="1"/>
      <c r="G151" s="1"/>
      <c r="H151" s="1"/>
      <c r="I151" s="1"/>
      <c r="J151" s="1"/>
      <c r="K151" s="1"/>
    </row>
    <row r="152" spans="1:11">
      <c r="A152" s="1"/>
      <c r="B152" s="1"/>
      <c r="C152" s="1"/>
      <c r="D152" s="1"/>
      <c r="G152" s="1"/>
      <c r="H152" s="1"/>
      <c r="I152" s="1"/>
      <c r="J152" s="1"/>
      <c r="K152" s="1"/>
    </row>
    <row r="153" spans="1:11">
      <c r="A153" s="1"/>
      <c r="B153" s="1"/>
      <c r="C153" s="1"/>
      <c r="D153" s="1"/>
      <c r="G153" s="1"/>
      <c r="H153" s="1"/>
      <c r="I153" s="1"/>
      <c r="J153" s="1"/>
      <c r="K153" s="1"/>
    </row>
    <row r="154" spans="1:11">
      <c r="A154" s="1"/>
      <c r="B154" s="1"/>
      <c r="C154" s="1"/>
      <c r="D154" s="1"/>
      <c r="G154" s="1"/>
      <c r="H154" s="1"/>
      <c r="I154" s="1"/>
      <c r="J154" s="1"/>
      <c r="K154" s="1"/>
    </row>
    <row r="155" spans="1:11">
      <c r="A155" s="1"/>
      <c r="B155" s="1"/>
      <c r="C155" s="1"/>
      <c r="D155" s="1"/>
      <c r="G155" s="1"/>
      <c r="H155" s="1"/>
      <c r="I155" s="1"/>
      <c r="J155" s="1"/>
      <c r="K155" s="1"/>
    </row>
    <row r="156" spans="1:11">
      <c r="A156" s="1"/>
      <c r="B156" s="1"/>
      <c r="C156" s="1"/>
      <c r="D156" s="1"/>
      <c r="G156" s="1"/>
      <c r="H156" s="1"/>
      <c r="I156" s="1"/>
      <c r="J156" s="1"/>
      <c r="K156" s="1"/>
    </row>
    <row r="157" spans="1:11">
      <c r="A157" s="1"/>
      <c r="B157" s="1"/>
      <c r="C157" s="1"/>
      <c r="D157" s="1"/>
      <c r="G157" s="1"/>
      <c r="H157" s="1"/>
      <c r="I157" s="1"/>
      <c r="J157" s="1"/>
      <c r="K157" s="1"/>
    </row>
    <row r="158" spans="1:11">
      <c r="A158" s="1"/>
      <c r="B158" s="1"/>
      <c r="C158" s="1"/>
      <c r="D158" s="1"/>
      <c r="G158" s="1"/>
      <c r="H158" s="1"/>
      <c r="I158" s="1"/>
      <c r="J158" s="1"/>
      <c r="K158" s="1"/>
    </row>
    <row r="159" spans="1:11">
      <c r="A159" s="1"/>
      <c r="B159" s="1"/>
      <c r="C159" s="1"/>
      <c r="D159" s="1"/>
      <c r="G159" s="1"/>
      <c r="H159" s="1"/>
      <c r="I159" s="1"/>
      <c r="J159" s="1"/>
      <c r="K159" s="1"/>
    </row>
    <row r="160" spans="1:11">
      <c r="A160" s="1"/>
      <c r="B160" s="1"/>
      <c r="C160" s="1"/>
      <c r="D160" s="1"/>
      <c r="G160" s="1"/>
      <c r="H160" s="1"/>
      <c r="I160" s="1"/>
      <c r="J160" s="1"/>
      <c r="K160" s="1"/>
    </row>
    <row r="161" spans="1:11">
      <c r="A161" s="1"/>
      <c r="B161" s="1"/>
      <c r="C161" s="1"/>
      <c r="D161" s="1"/>
      <c r="G161" s="1"/>
      <c r="H161" s="1"/>
      <c r="I161" s="1"/>
      <c r="J161" s="1"/>
      <c r="K161" s="1"/>
    </row>
    <row r="162" spans="1:11">
      <c r="A162" s="1"/>
      <c r="B162" s="1"/>
      <c r="C162" s="1"/>
      <c r="D162" s="1"/>
      <c r="G162" s="1"/>
      <c r="H162" s="1"/>
      <c r="I162" s="1"/>
      <c r="J162" s="1"/>
      <c r="K162" s="1"/>
    </row>
    <row r="163" spans="1:11">
      <c r="A163" s="1"/>
      <c r="B163" s="1"/>
      <c r="C163" s="1"/>
      <c r="D163" s="1"/>
      <c r="G163" s="1"/>
      <c r="H163" s="1"/>
      <c r="I163" s="1"/>
      <c r="J163" s="1"/>
      <c r="K163" s="1"/>
    </row>
    <row r="164" spans="1:11">
      <c r="A164" s="1"/>
      <c r="B164" s="1"/>
      <c r="C164" s="1"/>
      <c r="D164" s="1"/>
      <c r="G164" s="1"/>
      <c r="H164" s="1"/>
      <c r="I164" s="1"/>
      <c r="J164" s="1"/>
      <c r="K164" s="1"/>
    </row>
    <row r="165" spans="1:11">
      <c r="A165" s="1"/>
      <c r="B165" s="1"/>
      <c r="C165" s="1"/>
      <c r="D165" s="1"/>
      <c r="G165" s="1"/>
      <c r="H165" s="1"/>
      <c r="I165" s="1"/>
      <c r="J165" s="1"/>
      <c r="K165" s="1"/>
    </row>
    <row r="166" spans="1:11">
      <c r="A166" s="1"/>
      <c r="B166" s="1"/>
      <c r="C166" s="1"/>
      <c r="D166" s="1"/>
      <c r="G166" s="1"/>
      <c r="H166" s="1"/>
      <c r="I166" s="1"/>
      <c r="J166" s="1"/>
      <c r="K166" s="1"/>
    </row>
    <row r="167" spans="1:11">
      <c r="A167" s="1"/>
      <c r="B167" s="1"/>
      <c r="C167" s="1"/>
      <c r="D167" s="1"/>
      <c r="G167" s="1"/>
      <c r="H167" s="1"/>
      <c r="I167" s="1"/>
      <c r="J167" s="1"/>
      <c r="K167" s="1"/>
    </row>
    <row r="168" spans="1:11">
      <c r="A168" s="1"/>
      <c r="B168" s="1"/>
      <c r="C168" s="1"/>
      <c r="D168" s="1"/>
      <c r="G168" s="1"/>
      <c r="H168" s="1"/>
      <c r="I168" s="1"/>
      <c r="J168" s="1"/>
      <c r="K168" s="1"/>
    </row>
    <row r="169" spans="1:11">
      <c r="A169" s="1"/>
      <c r="B169" s="1"/>
      <c r="C169" s="1"/>
      <c r="D169" s="1"/>
      <c r="G169" s="1"/>
      <c r="H169" s="1"/>
      <c r="I169" s="1"/>
      <c r="J169" s="1"/>
      <c r="K169" s="1"/>
    </row>
    <row r="170" spans="1:11">
      <c r="A170" s="1"/>
      <c r="B170" s="1"/>
      <c r="C170" s="1"/>
      <c r="D170" s="1"/>
      <c r="G170" s="1"/>
      <c r="H170" s="1"/>
      <c r="I170" s="1"/>
      <c r="J170" s="1"/>
      <c r="K170" s="1"/>
    </row>
    <row r="171" spans="1:11">
      <c r="A171" s="1"/>
      <c r="B171" s="1"/>
      <c r="C171" s="1"/>
      <c r="D171" s="1"/>
      <c r="G171" s="1"/>
      <c r="H171" s="1"/>
      <c r="I171" s="1"/>
      <c r="J171" s="1"/>
      <c r="K171" s="1"/>
    </row>
    <row r="172" spans="1:11">
      <c r="A172" s="1"/>
      <c r="B172" s="1"/>
      <c r="C172" s="1"/>
      <c r="D172" s="1"/>
      <c r="G172" s="1"/>
      <c r="H172" s="1"/>
      <c r="I172" s="1"/>
      <c r="J172" s="1"/>
      <c r="K172" s="1"/>
    </row>
    <row r="173" spans="1:11">
      <c r="A173" s="1"/>
      <c r="B173" s="1"/>
      <c r="C173" s="1"/>
      <c r="D173" s="1"/>
      <c r="G173" s="1"/>
      <c r="H173" s="1"/>
      <c r="I173" s="1"/>
      <c r="J173" s="1"/>
      <c r="K173" s="1"/>
    </row>
    <row r="174" spans="1:11">
      <c r="A174" s="1"/>
      <c r="B174" s="1"/>
      <c r="C174" s="1"/>
      <c r="D174" s="1"/>
      <c r="G174" s="1"/>
      <c r="H174" s="1"/>
      <c r="I174" s="1"/>
      <c r="J174" s="1"/>
      <c r="K174" s="1"/>
    </row>
    <row r="175" spans="1:11">
      <c r="A175" s="1"/>
      <c r="B175" s="1"/>
      <c r="C175" s="1"/>
      <c r="D175" s="1"/>
      <c r="G175" s="1"/>
      <c r="H175" s="1"/>
      <c r="I175" s="1"/>
      <c r="J175" s="1"/>
      <c r="K175" s="1"/>
    </row>
    <row r="176" spans="1:11">
      <c r="A176" s="1"/>
      <c r="B176" s="1"/>
      <c r="C176" s="1"/>
      <c r="D176" s="1"/>
      <c r="G176" s="1"/>
      <c r="H176" s="1"/>
      <c r="I176" s="1"/>
      <c r="J176" s="1"/>
      <c r="K176" s="1"/>
    </row>
    <row r="177" spans="1:11">
      <c r="A177" s="1"/>
      <c r="B177" s="1"/>
      <c r="C177" s="1"/>
      <c r="D177" s="1"/>
      <c r="G177" s="1"/>
      <c r="H177" s="1"/>
      <c r="I177" s="1"/>
      <c r="J177" s="1"/>
      <c r="K177" s="1"/>
    </row>
    <row r="178" spans="1:11">
      <c r="A178" s="1"/>
      <c r="B178" s="1"/>
      <c r="C178" s="1"/>
      <c r="D178" s="1"/>
      <c r="G178" s="1"/>
      <c r="H178" s="1"/>
      <c r="I178" s="1"/>
      <c r="J178" s="1"/>
      <c r="K178" s="1"/>
    </row>
    <row r="179" spans="1:11">
      <c r="A179" s="1"/>
      <c r="B179" s="1"/>
      <c r="C179" s="1"/>
      <c r="D179" s="1"/>
      <c r="G179" s="1"/>
      <c r="H179" s="1"/>
      <c r="I179" s="1"/>
      <c r="J179" s="1"/>
      <c r="K179" s="1"/>
    </row>
    <row r="180" spans="1:11">
      <c r="A180" s="1"/>
      <c r="B180" s="1"/>
      <c r="C180" s="1"/>
      <c r="D180" s="1"/>
      <c r="G180" s="1"/>
      <c r="H180" s="1"/>
      <c r="I180" s="1"/>
      <c r="J180" s="1"/>
      <c r="K180" s="1"/>
    </row>
    <row r="181" spans="1:11">
      <c r="A181" s="1"/>
      <c r="B181" s="1"/>
      <c r="C181" s="1"/>
      <c r="D181" s="1"/>
      <c r="G181" s="1"/>
      <c r="H181" s="1"/>
      <c r="I181" s="1"/>
      <c r="J181" s="1"/>
      <c r="K181" s="1"/>
    </row>
    <row r="182" spans="1:11">
      <c r="A182" s="1"/>
      <c r="B182" s="1"/>
      <c r="C182" s="1"/>
      <c r="D182" s="1"/>
      <c r="G182" s="1"/>
      <c r="H182" s="1"/>
      <c r="I182" s="1"/>
      <c r="J182" s="1"/>
      <c r="K182" s="1"/>
    </row>
    <row r="183" spans="1:11">
      <c r="A183" s="1"/>
      <c r="B183" s="1"/>
      <c r="C183" s="1"/>
      <c r="D183" s="1"/>
      <c r="G183" s="1"/>
      <c r="H183" s="1"/>
      <c r="I183" s="1"/>
      <c r="J183" s="1"/>
      <c r="K183" s="1"/>
    </row>
    <row r="184" spans="1:11">
      <c r="A184" s="1"/>
      <c r="B184" s="1"/>
      <c r="C184" s="1"/>
      <c r="D184" s="1"/>
      <c r="G184" s="1"/>
      <c r="H184" s="1"/>
      <c r="I184" s="1"/>
      <c r="J184" s="1"/>
      <c r="K184" s="1"/>
    </row>
    <row r="185" spans="1:11">
      <c r="A185" s="1"/>
      <c r="B185" s="1"/>
      <c r="C185" s="1"/>
      <c r="D185" s="1"/>
      <c r="G185" s="1"/>
      <c r="H185" s="1"/>
      <c r="I185" s="1"/>
      <c r="J185" s="1"/>
      <c r="K185" s="1"/>
    </row>
    <row r="186" spans="1:11">
      <c r="A186" s="1"/>
      <c r="B186" s="1"/>
      <c r="C186" s="1"/>
      <c r="D186" s="1"/>
      <c r="G186" s="1"/>
      <c r="H186" s="1"/>
      <c r="I186" s="1"/>
      <c r="J186" s="1"/>
      <c r="K186" s="1"/>
    </row>
    <row r="187" spans="1:11">
      <c r="A187" s="1"/>
      <c r="B187" s="1"/>
      <c r="C187" s="1"/>
      <c r="D187" s="1"/>
      <c r="G187" s="1"/>
      <c r="H187" s="1"/>
      <c r="I187" s="1"/>
      <c r="J187" s="1"/>
      <c r="K187" s="1"/>
    </row>
    <row r="188" spans="1:11">
      <c r="A188" s="1"/>
      <c r="B188" s="1"/>
      <c r="C188" s="1"/>
      <c r="D188" s="1"/>
      <c r="G188" s="1"/>
      <c r="H188" s="1"/>
      <c r="I188" s="1"/>
      <c r="J188" s="1"/>
      <c r="K188" s="1"/>
    </row>
    <row r="189" spans="1:11">
      <c r="A189" s="1"/>
      <c r="B189" s="1"/>
      <c r="C189" s="1"/>
      <c r="D189" s="1"/>
      <c r="G189" s="1"/>
      <c r="H189" s="1"/>
      <c r="I189" s="1"/>
      <c r="J189" s="1"/>
      <c r="K189" s="1"/>
    </row>
    <row r="190" spans="1:11">
      <c r="A190" s="1"/>
      <c r="B190" s="1"/>
      <c r="C190" s="1"/>
      <c r="D190" s="1"/>
      <c r="G190" s="1"/>
      <c r="H190" s="1"/>
      <c r="I190" s="1"/>
      <c r="J190" s="1"/>
      <c r="K190" s="1"/>
    </row>
    <row r="191" spans="1:11">
      <c r="A191" s="1"/>
      <c r="B191" s="1"/>
      <c r="C191" s="1"/>
      <c r="D191" s="1"/>
      <c r="G191" s="1"/>
      <c r="H191" s="1"/>
      <c r="I191" s="1"/>
      <c r="J191" s="1"/>
      <c r="K191" s="1"/>
    </row>
    <row r="192" spans="1:11">
      <c r="A192" s="1"/>
      <c r="B192" s="1"/>
      <c r="C192" s="1"/>
      <c r="D192" s="1"/>
      <c r="G192" s="1"/>
      <c r="H192" s="1"/>
      <c r="I192" s="1"/>
      <c r="J192" s="1"/>
      <c r="K192" s="1"/>
    </row>
    <row r="193" spans="1:11">
      <c r="A193" s="1"/>
      <c r="B193" s="1"/>
      <c r="C193" s="1"/>
      <c r="D193" s="1"/>
      <c r="G193" s="1"/>
      <c r="H193" s="1"/>
      <c r="I193" s="1"/>
      <c r="J193" s="1"/>
      <c r="K193" s="1"/>
    </row>
    <row r="194" spans="1:11">
      <c r="A194" s="1"/>
      <c r="B194" s="1"/>
      <c r="C194" s="1"/>
      <c r="D194" s="1"/>
      <c r="G194" s="1"/>
      <c r="H194" s="1"/>
      <c r="I194" s="1"/>
      <c r="J194" s="1"/>
      <c r="K194" s="1"/>
    </row>
    <row r="195" spans="1:11">
      <c r="A195" s="1"/>
      <c r="B195" s="1"/>
      <c r="C195" s="1"/>
      <c r="D195" s="1"/>
      <c r="G195" s="1"/>
      <c r="H195" s="1"/>
      <c r="I195" s="1"/>
      <c r="J195" s="1"/>
      <c r="K195" s="1"/>
    </row>
    <row r="196" spans="1:11">
      <c r="A196" s="1"/>
      <c r="B196" s="1"/>
      <c r="C196" s="1"/>
      <c r="D196" s="1"/>
      <c r="G196" s="1"/>
      <c r="H196" s="1"/>
      <c r="I196" s="1"/>
      <c r="J196" s="1"/>
      <c r="K196" s="1"/>
    </row>
    <row r="197" spans="1:11">
      <c r="A197" s="1"/>
      <c r="B197" s="1"/>
      <c r="C197" s="1"/>
      <c r="D197" s="1"/>
      <c r="G197" s="1"/>
      <c r="H197" s="1"/>
      <c r="I197" s="1"/>
      <c r="J197" s="1"/>
      <c r="K197" s="1"/>
    </row>
    <row r="198" spans="1:11">
      <c r="A198" s="1"/>
      <c r="B198" s="1"/>
      <c r="C198" s="1"/>
      <c r="D198" s="1"/>
      <c r="G198" s="1"/>
      <c r="H198" s="1"/>
      <c r="I198" s="1"/>
      <c r="J198" s="1"/>
      <c r="K198" s="1"/>
    </row>
    <row r="199" spans="1:11">
      <c r="A199" s="1"/>
      <c r="B199" s="1"/>
      <c r="C199" s="1"/>
      <c r="D199" s="1"/>
      <c r="G199" s="1"/>
      <c r="H199" s="1"/>
      <c r="I199" s="1"/>
      <c r="J199" s="1"/>
      <c r="K199" s="1"/>
    </row>
    <row r="200" spans="1:11">
      <c r="A200" s="1"/>
      <c r="B200" s="1"/>
      <c r="C200" s="1"/>
      <c r="D200" s="1"/>
      <c r="G200" s="1"/>
      <c r="H200" s="1"/>
      <c r="I200" s="1"/>
      <c r="J200" s="1"/>
      <c r="K200" s="1"/>
    </row>
    <row r="201" spans="1:11">
      <c r="A201" s="1"/>
      <c r="B201" s="1"/>
      <c r="C201" s="1"/>
      <c r="D201" s="1"/>
      <c r="G201" s="1"/>
      <c r="H201" s="1"/>
      <c r="I201" s="1"/>
      <c r="J201" s="1"/>
      <c r="K201" s="1"/>
    </row>
    <row r="202" spans="1:11">
      <c r="A202" s="1"/>
      <c r="B202" s="1"/>
      <c r="C202" s="1"/>
      <c r="D202" s="1"/>
      <c r="G202" s="1"/>
      <c r="H202" s="1"/>
      <c r="I202" s="1"/>
      <c r="J202" s="1"/>
      <c r="K202" s="1"/>
    </row>
    <row r="203" spans="1:11">
      <c r="A203" s="1"/>
      <c r="B203" s="1"/>
      <c r="C203" s="1"/>
      <c r="D203" s="1"/>
      <c r="G203" s="1"/>
      <c r="H203" s="1"/>
      <c r="I203" s="1"/>
      <c r="J203" s="1"/>
      <c r="K203" s="1"/>
    </row>
    <row r="204" spans="1:11">
      <c r="A204" s="1"/>
      <c r="B204" s="1"/>
      <c r="C204" s="1"/>
      <c r="D204" s="1"/>
      <c r="G204" s="1"/>
      <c r="H204" s="1"/>
      <c r="I204" s="1"/>
      <c r="J204" s="1"/>
      <c r="K204" s="1"/>
    </row>
    <row r="205" spans="1:11">
      <c r="A205" s="1"/>
      <c r="B205" s="1"/>
      <c r="C205" s="1"/>
      <c r="D205" s="1"/>
      <c r="G205" s="1"/>
      <c r="H205" s="1"/>
      <c r="I205" s="1"/>
      <c r="J205" s="1"/>
      <c r="K205" s="1"/>
    </row>
    <row r="206" spans="1:11">
      <c r="A206" s="1"/>
      <c r="B206" s="1"/>
      <c r="C206" s="1"/>
      <c r="D206" s="1"/>
      <c r="G206" s="1"/>
      <c r="H206" s="1"/>
      <c r="I206" s="1"/>
      <c r="J206" s="1"/>
      <c r="K206" s="1"/>
    </row>
    <row r="207" spans="1:11">
      <c r="A207" s="1"/>
      <c r="B207" s="1"/>
      <c r="C207" s="1"/>
      <c r="D207" s="1"/>
      <c r="G207" s="1"/>
      <c r="H207" s="1"/>
      <c r="I207" s="1"/>
      <c r="J207" s="1"/>
      <c r="K207" s="1"/>
    </row>
    <row r="208" spans="1:11">
      <c r="A208" s="1"/>
      <c r="B208" s="1"/>
      <c r="C208" s="1"/>
      <c r="D208" s="1"/>
      <c r="G208" s="1"/>
      <c r="H208" s="1"/>
      <c r="I208" s="1"/>
      <c r="J208" s="1"/>
      <c r="K208" s="1"/>
    </row>
    <row r="209" spans="1:11">
      <c r="A209" s="1"/>
      <c r="B209" s="1"/>
      <c r="C209" s="1"/>
      <c r="D209" s="1"/>
      <c r="G209" s="1"/>
      <c r="H209" s="1"/>
      <c r="I209" s="1"/>
      <c r="J209" s="1"/>
      <c r="K209" s="1"/>
    </row>
    <row r="210" spans="1:11">
      <c r="A210" s="1"/>
      <c r="B210" s="1"/>
      <c r="C210" s="1"/>
      <c r="D210" s="1"/>
      <c r="G210" s="1"/>
      <c r="H210" s="1"/>
      <c r="I210" s="1"/>
      <c r="J210" s="1"/>
      <c r="K210" s="1"/>
    </row>
    <row r="211" spans="1:11">
      <c r="A211" s="1"/>
      <c r="B211" s="1"/>
      <c r="C211" s="1"/>
      <c r="D211" s="1"/>
      <c r="G211" s="1"/>
      <c r="H211" s="1"/>
      <c r="I211" s="1"/>
      <c r="J211" s="1"/>
      <c r="K211" s="1"/>
    </row>
    <row r="212" spans="1:11">
      <c r="A212" s="1"/>
      <c r="B212" s="1"/>
      <c r="C212" s="1"/>
      <c r="D212" s="1"/>
      <c r="G212" s="1"/>
      <c r="H212" s="1"/>
      <c r="I212" s="1"/>
      <c r="J212" s="1"/>
      <c r="K212" s="1"/>
    </row>
    <row r="213" spans="1:11">
      <c r="A213" s="1"/>
      <c r="B213" s="1"/>
      <c r="C213" s="1"/>
      <c r="D213" s="1"/>
      <c r="G213" s="1"/>
      <c r="H213" s="1"/>
      <c r="I213" s="1"/>
      <c r="J213" s="1"/>
      <c r="K213" s="1"/>
    </row>
    <row r="214" spans="1:11">
      <c r="A214" s="1"/>
      <c r="B214" s="1"/>
      <c r="C214" s="1"/>
      <c r="D214" s="1"/>
      <c r="G214" s="1"/>
      <c r="H214" s="1"/>
      <c r="I214" s="1"/>
      <c r="J214" s="1"/>
      <c r="K214" s="1"/>
    </row>
    <row r="215" spans="1:11">
      <c r="A215" s="1"/>
      <c r="B215" s="1"/>
      <c r="C215" s="1"/>
      <c r="D215" s="1"/>
      <c r="G215" s="1"/>
      <c r="H215" s="1"/>
      <c r="I215" s="1"/>
      <c r="J215" s="1"/>
      <c r="K215" s="1"/>
    </row>
    <row r="216" spans="1:11">
      <c r="A216" s="1"/>
      <c r="B216" s="1"/>
      <c r="C216" s="1"/>
      <c r="D216" s="1"/>
      <c r="G216" s="1"/>
      <c r="H216" s="1"/>
      <c r="I216" s="1"/>
      <c r="J216" s="1"/>
      <c r="K216" s="1"/>
    </row>
    <row r="217" spans="1:11">
      <c r="A217" s="1"/>
      <c r="B217" s="1"/>
      <c r="C217" s="1"/>
      <c r="D217" s="1"/>
      <c r="G217" s="1"/>
      <c r="H217" s="1"/>
      <c r="I217" s="1"/>
      <c r="J217" s="1"/>
      <c r="K217" s="1"/>
    </row>
    <row r="218" spans="1:11">
      <c r="A218" s="1"/>
      <c r="B218" s="1"/>
      <c r="C218" s="1"/>
      <c r="D218" s="1"/>
      <c r="G218" s="1"/>
      <c r="H218" s="1"/>
      <c r="I218" s="1"/>
      <c r="J218" s="1"/>
      <c r="K218" s="1"/>
    </row>
    <row r="219" spans="1:11">
      <c r="A219" s="1"/>
      <c r="B219" s="1"/>
      <c r="C219" s="1"/>
      <c r="D219" s="1"/>
      <c r="G219" s="1"/>
      <c r="H219" s="1"/>
      <c r="I219" s="1"/>
      <c r="J219" s="1"/>
      <c r="K219" s="1"/>
    </row>
    <row r="220" spans="1:11">
      <c r="A220" s="1"/>
      <c r="B220" s="1"/>
      <c r="C220" s="1"/>
      <c r="D220" s="1"/>
      <c r="G220" s="1"/>
      <c r="H220" s="1"/>
      <c r="I220" s="1"/>
      <c r="J220" s="1"/>
      <c r="K220" s="1"/>
    </row>
    <row r="221" spans="1:11">
      <c r="A221" s="1"/>
      <c r="B221" s="1"/>
      <c r="C221" s="1"/>
      <c r="D221" s="1"/>
      <c r="G221" s="1"/>
      <c r="H221" s="1"/>
      <c r="I221" s="1"/>
      <c r="J221" s="1"/>
      <c r="K221" s="1"/>
    </row>
    <row r="222" spans="1:11">
      <c r="A222" s="1"/>
      <c r="B222" s="1"/>
      <c r="C222" s="1"/>
      <c r="D222" s="1"/>
      <c r="G222" s="1"/>
      <c r="H222" s="1"/>
      <c r="I222" s="1"/>
      <c r="J222" s="1"/>
      <c r="K222" s="1"/>
    </row>
    <row r="223" spans="1:11">
      <c r="A223" s="1"/>
      <c r="B223" s="1"/>
      <c r="C223" s="1"/>
      <c r="D223" s="1"/>
      <c r="G223" s="1"/>
      <c r="H223" s="1"/>
      <c r="I223" s="1"/>
      <c r="J223" s="1"/>
      <c r="K223" s="1"/>
    </row>
    <row r="224" spans="1:11">
      <c r="A224" s="1"/>
      <c r="B224" s="1"/>
      <c r="C224" s="1"/>
      <c r="D224" s="1"/>
      <c r="G224" s="1"/>
      <c r="H224" s="1"/>
      <c r="I224" s="1"/>
      <c r="J224" s="1"/>
      <c r="K224" s="1"/>
    </row>
    <row r="225" spans="1:11">
      <c r="A225" s="1"/>
      <c r="B225" s="1"/>
      <c r="C225" s="1"/>
      <c r="D225" s="1"/>
      <c r="G225" s="1"/>
      <c r="H225" s="1"/>
      <c r="I225" s="1"/>
      <c r="J225" s="1"/>
      <c r="K225" s="1"/>
    </row>
    <row r="226" spans="1:11">
      <c r="A226" s="1"/>
      <c r="B226" s="1"/>
      <c r="C226" s="1"/>
      <c r="D226" s="1"/>
      <c r="G226" s="1"/>
      <c r="H226" s="1"/>
      <c r="I226" s="1"/>
      <c r="J226" s="1"/>
      <c r="K226" s="1"/>
    </row>
    <row r="227" spans="1:11">
      <c r="A227" s="1"/>
      <c r="B227" s="1"/>
      <c r="C227" s="1"/>
      <c r="D227" s="1"/>
      <c r="G227" s="1"/>
      <c r="H227" s="1"/>
      <c r="I227" s="1"/>
      <c r="J227" s="1"/>
      <c r="K227" s="1"/>
    </row>
    <row r="228" spans="1:11">
      <c r="A228" s="1"/>
      <c r="B228" s="1"/>
      <c r="C228" s="1"/>
      <c r="D228" s="1"/>
      <c r="G228" s="1"/>
      <c r="H228" s="1"/>
      <c r="I228" s="1"/>
      <c r="J228" s="1"/>
      <c r="K228" s="1"/>
    </row>
    <row r="229" spans="1:11">
      <c r="A229" s="1"/>
      <c r="B229" s="1"/>
      <c r="C229" s="1"/>
      <c r="D229" s="1"/>
      <c r="G229" s="1"/>
      <c r="H229" s="1"/>
      <c r="I229" s="1"/>
      <c r="J229" s="1"/>
      <c r="K229" s="1"/>
    </row>
    <row r="230" spans="1:11">
      <c r="A230" s="1"/>
      <c r="B230" s="1"/>
      <c r="C230" s="1"/>
      <c r="D230" s="1"/>
      <c r="G230" s="1"/>
      <c r="H230" s="1"/>
      <c r="I230" s="1"/>
      <c r="J230" s="1"/>
      <c r="K230" s="1"/>
    </row>
    <row r="231" spans="1:11">
      <c r="A231" s="1"/>
      <c r="B231" s="1"/>
      <c r="C231" s="1"/>
      <c r="D231" s="1"/>
      <c r="G231" s="1"/>
      <c r="H231" s="1"/>
      <c r="I231" s="1"/>
      <c r="J231" s="1"/>
      <c r="K231" s="1"/>
    </row>
    <row r="232" spans="1:11">
      <c r="A232" s="1"/>
      <c r="B232" s="1"/>
      <c r="C232" s="1"/>
      <c r="D232" s="1"/>
      <c r="G232" s="1"/>
      <c r="H232" s="1"/>
      <c r="I232" s="1"/>
      <c r="J232" s="1"/>
      <c r="K232" s="1"/>
    </row>
    <row r="233" spans="1:11">
      <c r="A233" s="1"/>
      <c r="B233" s="1"/>
      <c r="C233" s="1"/>
      <c r="D233" s="1"/>
      <c r="G233" s="1"/>
      <c r="H233" s="1"/>
      <c r="I233" s="1"/>
      <c r="J233" s="1"/>
      <c r="K233" s="1"/>
    </row>
    <row r="234" spans="1:11">
      <c r="A234" s="1"/>
      <c r="B234" s="1"/>
      <c r="C234" s="1"/>
      <c r="D234" s="1"/>
      <c r="G234" s="1"/>
      <c r="H234" s="1"/>
      <c r="I234" s="1"/>
      <c r="J234" s="1"/>
      <c r="K234" s="1"/>
    </row>
    <row r="235" spans="1:11">
      <c r="A235" s="1"/>
      <c r="B235" s="1"/>
      <c r="C235" s="1"/>
      <c r="D235" s="1"/>
      <c r="G235" s="1"/>
      <c r="H235" s="1"/>
      <c r="I235" s="1"/>
      <c r="J235" s="1"/>
      <c r="K235" s="1"/>
    </row>
    <row r="236" spans="1:11">
      <c r="A236" s="1"/>
      <c r="B236" s="1"/>
      <c r="C236" s="1"/>
      <c r="D236" s="1"/>
      <c r="G236" s="1"/>
      <c r="H236" s="1"/>
      <c r="I236" s="1"/>
      <c r="J236" s="1"/>
      <c r="K236" s="1"/>
    </row>
    <row r="237" spans="1:11">
      <c r="A237" s="1"/>
      <c r="B237" s="1"/>
      <c r="C237" s="1"/>
      <c r="D237" s="1"/>
      <c r="G237" s="1"/>
      <c r="H237" s="1"/>
      <c r="I237" s="1"/>
      <c r="J237" s="1"/>
      <c r="K237" s="1"/>
    </row>
    <row r="238" spans="1:11">
      <c r="A238" s="1"/>
      <c r="B238" s="1"/>
      <c r="C238" s="1"/>
      <c r="D238" s="1"/>
      <c r="G238" s="1"/>
      <c r="H238" s="1"/>
      <c r="I238" s="1"/>
      <c r="J238" s="1"/>
      <c r="K238" s="1"/>
    </row>
    <row r="239" spans="1:11">
      <c r="A239" s="1"/>
      <c r="B239" s="1"/>
      <c r="C239" s="1"/>
      <c r="D239" s="1"/>
      <c r="G239" s="1"/>
      <c r="H239" s="1"/>
      <c r="I239" s="1"/>
      <c r="J239" s="1"/>
      <c r="K239" s="1"/>
    </row>
    <row r="240" spans="1:11">
      <c r="A240" s="1"/>
      <c r="B240" s="1"/>
      <c r="C240" s="1"/>
      <c r="D240" s="1"/>
      <c r="G240" s="1"/>
      <c r="H240" s="1"/>
      <c r="I240" s="1"/>
      <c r="J240" s="1"/>
      <c r="K240" s="1"/>
    </row>
    <row r="241" spans="1:11">
      <c r="A241" s="1"/>
      <c r="B241" s="1"/>
      <c r="C241" s="1"/>
      <c r="D241" s="1"/>
      <c r="G241" s="1"/>
      <c r="H241" s="1"/>
      <c r="I241" s="1"/>
      <c r="J241" s="1"/>
      <c r="K241" s="1"/>
    </row>
    <row r="242" spans="1:11">
      <c r="A242" s="1"/>
      <c r="B242" s="1"/>
      <c r="C242" s="1"/>
      <c r="D242" s="1"/>
      <c r="G242" s="1"/>
      <c r="H242" s="1"/>
      <c r="I242" s="1"/>
      <c r="J242" s="1"/>
      <c r="K242" s="1"/>
    </row>
    <row r="243" spans="1:11">
      <c r="A243" s="1"/>
      <c r="B243" s="1"/>
      <c r="C243" s="1"/>
      <c r="D243" s="1"/>
      <c r="G243" s="1"/>
      <c r="H243" s="1"/>
      <c r="I243" s="1"/>
      <c r="J243" s="1"/>
      <c r="K243" s="1"/>
    </row>
    <row r="244" spans="1:11">
      <c r="A244" s="1"/>
      <c r="B244" s="1"/>
      <c r="C244" s="1"/>
      <c r="D244" s="1"/>
      <c r="G244" s="1"/>
      <c r="H244" s="1"/>
      <c r="I244" s="1"/>
      <c r="J244" s="1"/>
      <c r="K244" s="1"/>
    </row>
    <row r="245" spans="1:11">
      <c r="A245" s="1"/>
      <c r="B245" s="1"/>
      <c r="C245" s="1"/>
      <c r="D245" s="1"/>
      <c r="G245" s="1"/>
      <c r="H245" s="1"/>
      <c r="I245" s="1"/>
      <c r="J245" s="1"/>
      <c r="K245" s="1"/>
    </row>
    <row r="246" spans="1:11">
      <c r="A246" s="1"/>
      <c r="B246" s="1"/>
      <c r="C246" s="1"/>
      <c r="D246" s="1"/>
      <c r="G246" s="1"/>
      <c r="H246" s="1"/>
      <c r="I246" s="1"/>
      <c r="J246" s="1"/>
      <c r="K246" s="1"/>
    </row>
    <row r="247" spans="1:11">
      <c r="A247" s="1"/>
      <c r="B247" s="1"/>
      <c r="C247" s="1"/>
      <c r="D247" s="1"/>
      <c r="G247" s="1"/>
      <c r="H247" s="1"/>
      <c r="I247" s="1"/>
      <c r="J247" s="1"/>
      <c r="K247" s="1"/>
    </row>
    <row r="248" spans="1:11">
      <c r="A248" s="1"/>
      <c r="B248" s="1"/>
      <c r="C248" s="1"/>
      <c r="D248" s="1"/>
      <c r="G248" s="1"/>
      <c r="H248" s="1"/>
      <c r="I248" s="1"/>
      <c r="J248" s="1"/>
      <c r="K248" s="1"/>
    </row>
    <row r="249" spans="1:11">
      <c r="A249" s="1"/>
      <c r="B249" s="1"/>
      <c r="C249" s="1"/>
      <c r="D249" s="1"/>
      <c r="G249" s="1"/>
      <c r="H249" s="1"/>
      <c r="I249" s="1"/>
      <c r="J249" s="1"/>
      <c r="K249" s="1"/>
    </row>
    <row r="250" spans="1:11">
      <c r="A250" s="1"/>
      <c r="B250" s="1"/>
      <c r="C250" s="1"/>
      <c r="D250" s="1"/>
      <c r="G250" s="1"/>
      <c r="H250" s="1"/>
      <c r="I250" s="1"/>
      <c r="J250" s="1"/>
      <c r="K250" s="1"/>
    </row>
    <row r="251" spans="1:11">
      <c r="A251" s="1"/>
      <c r="B251" s="1"/>
      <c r="C251" s="1"/>
      <c r="D251" s="1"/>
      <c r="G251" s="1"/>
      <c r="H251" s="1"/>
      <c r="I251" s="1"/>
      <c r="J251" s="1"/>
      <c r="K251" s="1"/>
    </row>
    <row r="252" spans="1:11">
      <c r="A252" s="1"/>
      <c r="B252" s="1"/>
      <c r="C252" s="1"/>
      <c r="D252" s="1"/>
      <c r="G252" s="1"/>
      <c r="H252" s="1"/>
      <c r="I252" s="1"/>
      <c r="J252" s="1"/>
      <c r="K252" s="1"/>
    </row>
    <row r="253" spans="1:11">
      <c r="A253" s="1"/>
      <c r="B253" s="1"/>
      <c r="C253" s="1"/>
      <c r="D253" s="1"/>
      <c r="G253" s="1"/>
      <c r="H253" s="1"/>
      <c r="I253" s="1"/>
      <c r="J253" s="1"/>
      <c r="K253" s="1"/>
    </row>
    <row r="254" spans="1:11">
      <c r="A254" s="1"/>
      <c r="B254" s="1"/>
      <c r="C254" s="1"/>
      <c r="D254" s="1"/>
      <c r="G254" s="1"/>
      <c r="H254" s="1"/>
      <c r="I254" s="1"/>
      <c r="J254" s="1"/>
      <c r="K254" s="1"/>
    </row>
    <row r="255" spans="1:11">
      <c r="A255" s="1"/>
      <c r="B255" s="1"/>
      <c r="C255" s="1"/>
      <c r="D255" s="1"/>
      <c r="G255" s="1"/>
      <c r="H255" s="1"/>
      <c r="I255" s="1"/>
      <c r="J255" s="1"/>
      <c r="K255" s="1"/>
    </row>
    <row r="256" spans="1:11">
      <c r="A256" s="1"/>
      <c r="B256" s="1"/>
      <c r="C256" s="1"/>
      <c r="D256" s="1"/>
      <c r="G256" s="1"/>
      <c r="H256" s="1"/>
      <c r="I256" s="1"/>
      <c r="J256" s="1"/>
      <c r="K256" s="1"/>
    </row>
    <row r="257" spans="1:11">
      <c r="A257" s="1"/>
      <c r="B257" s="1"/>
      <c r="C257" s="1"/>
      <c r="D257" s="1"/>
      <c r="G257" s="1"/>
      <c r="H257" s="1"/>
      <c r="I257" s="1"/>
      <c r="J257" s="1"/>
      <c r="K257" s="1"/>
    </row>
    <row r="258" spans="1:11">
      <c r="A258" s="1"/>
      <c r="B258" s="1"/>
      <c r="C258" s="1"/>
      <c r="D258" s="1"/>
      <c r="G258" s="1"/>
      <c r="H258" s="1"/>
      <c r="I258" s="1"/>
      <c r="J258" s="1"/>
      <c r="K258" s="1"/>
    </row>
    <row r="259" spans="1:11">
      <c r="A259" s="1"/>
      <c r="B259" s="1"/>
      <c r="C259" s="1"/>
      <c r="D259" s="1"/>
      <c r="G259" s="1"/>
      <c r="H259" s="1"/>
      <c r="I259" s="1"/>
      <c r="J259" s="1"/>
      <c r="K259" s="1"/>
    </row>
    <row r="260" spans="1:11">
      <c r="A260" s="1"/>
      <c r="B260" s="1"/>
      <c r="C260" s="1"/>
      <c r="D260" s="1"/>
      <c r="G260" s="1"/>
      <c r="H260" s="1"/>
      <c r="I260" s="1"/>
      <c r="J260" s="1"/>
      <c r="K260" s="1"/>
    </row>
    <row r="261" spans="1:11">
      <c r="A261" s="1"/>
      <c r="B261" s="1"/>
      <c r="C261" s="1"/>
      <c r="D261" s="1"/>
      <c r="G261" s="1"/>
      <c r="H261" s="1"/>
      <c r="I261" s="1"/>
      <c r="J261" s="1"/>
      <c r="K261" s="1"/>
    </row>
    <row r="262" spans="1:11">
      <c r="A262" s="1"/>
      <c r="B262" s="1"/>
      <c r="C262" s="1"/>
      <c r="D262" s="1"/>
      <c r="G262" s="1"/>
      <c r="H262" s="1"/>
      <c r="I262" s="1"/>
      <c r="J262" s="1"/>
      <c r="K262" s="1"/>
    </row>
    <row r="263" spans="1:11">
      <c r="A263" s="1"/>
      <c r="B263" s="1"/>
      <c r="C263" s="1"/>
      <c r="D263" s="1"/>
      <c r="G263" s="1"/>
      <c r="H263" s="1"/>
      <c r="I263" s="1"/>
      <c r="J263" s="1"/>
      <c r="K263" s="1"/>
    </row>
    <row r="264" spans="1:11">
      <c r="A264" s="1"/>
      <c r="B264" s="1"/>
      <c r="C264" s="1"/>
      <c r="D264" s="1"/>
      <c r="G264" s="1"/>
      <c r="H264" s="1"/>
      <c r="I264" s="1"/>
      <c r="J264" s="1"/>
      <c r="K264" s="1"/>
    </row>
    <row r="265" spans="1:11">
      <c r="A265" s="1"/>
      <c r="B265" s="1"/>
      <c r="C265" s="1"/>
      <c r="D265" s="1"/>
      <c r="G265" s="1"/>
      <c r="H265" s="1"/>
      <c r="I265" s="1"/>
      <c r="J265" s="1"/>
      <c r="K265" s="1"/>
    </row>
    <row r="266" spans="1:11">
      <c r="A266" s="1"/>
      <c r="B266" s="1"/>
      <c r="C266" s="1"/>
      <c r="D266" s="1"/>
      <c r="G266" s="1"/>
      <c r="H266" s="1"/>
      <c r="I266" s="1"/>
      <c r="J266" s="1"/>
      <c r="K266" s="1"/>
    </row>
    <row r="267" spans="1:11">
      <c r="A267" s="1"/>
      <c r="B267" s="1"/>
      <c r="C267" s="1"/>
      <c r="D267" s="1"/>
      <c r="G267" s="1"/>
      <c r="H267" s="1"/>
      <c r="I267" s="1"/>
      <c r="J267" s="1"/>
      <c r="K267" s="1"/>
    </row>
    <row r="268" spans="1:11">
      <c r="A268" s="1"/>
      <c r="B268" s="1"/>
      <c r="C268" s="1"/>
      <c r="D268" s="1"/>
      <c r="G268" s="1"/>
      <c r="H268" s="1"/>
      <c r="I268" s="1"/>
      <c r="J268" s="1"/>
      <c r="K268" s="1"/>
    </row>
    <row r="269" spans="1:11">
      <c r="A269" s="1"/>
      <c r="B269" s="1"/>
      <c r="C269" s="1"/>
      <c r="D269" s="1"/>
      <c r="G269" s="1"/>
      <c r="H269" s="1"/>
      <c r="I269" s="1"/>
      <c r="J269" s="1"/>
      <c r="K269" s="1"/>
    </row>
    <row r="270" spans="1:11">
      <c r="A270" s="1"/>
      <c r="B270" s="1"/>
      <c r="C270" s="1"/>
      <c r="D270" s="1"/>
      <c r="G270" s="1"/>
      <c r="H270" s="1"/>
      <c r="I270" s="1"/>
      <c r="J270" s="1"/>
      <c r="K270" s="1"/>
    </row>
    <row r="271" spans="1:11">
      <c r="A271" s="1"/>
      <c r="B271" s="1"/>
      <c r="C271" s="1"/>
      <c r="D271" s="1"/>
      <c r="G271" s="1"/>
      <c r="H271" s="1"/>
      <c r="I271" s="1"/>
      <c r="J271" s="1"/>
      <c r="K271" s="1"/>
    </row>
    <row r="272" spans="1:11">
      <c r="A272" s="1"/>
      <c r="B272" s="1"/>
      <c r="C272" s="1"/>
      <c r="D272" s="1"/>
      <c r="G272" s="1"/>
      <c r="H272" s="1"/>
      <c r="I272" s="1"/>
      <c r="J272" s="1"/>
      <c r="K272" s="1"/>
    </row>
    <row r="273" spans="1:11">
      <c r="A273" s="1"/>
      <c r="B273" s="1"/>
      <c r="C273" s="1"/>
      <c r="D273" s="1"/>
      <c r="G273" s="1"/>
      <c r="H273" s="1"/>
      <c r="I273" s="1"/>
      <c r="J273" s="1"/>
      <c r="K273" s="1"/>
    </row>
    <row r="274" spans="1:11">
      <c r="A274" s="1"/>
      <c r="B274" s="1"/>
      <c r="C274" s="1"/>
      <c r="D274" s="1"/>
      <c r="G274" s="1"/>
      <c r="H274" s="1"/>
      <c r="I274" s="1"/>
      <c r="J274" s="1"/>
      <c r="K274" s="1"/>
    </row>
    <row r="275" spans="1:11">
      <c r="A275" s="1"/>
      <c r="B275" s="1"/>
      <c r="C275" s="1"/>
      <c r="D275" s="1"/>
      <c r="G275" s="1"/>
      <c r="H275" s="1"/>
      <c r="I275" s="1"/>
      <c r="J275" s="1"/>
      <c r="K275" s="1"/>
    </row>
    <row r="276" spans="1:11">
      <c r="A276" s="1"/>
      <c r="B276" s="1"/>
      <c r="C276" s="1"/>
      <c r="D276" s="1"/>
      <c r="G276" s="1"/>
      <c r="H276" s="1"/>
      <c r="I276" s="1"/>
      <c r="J276" s="1"/>
      <c r="K276" s="1"/>
    </row>
    <row r="277" spans="1:11">
      <c r="A277" s="1"/>
      <c r="B277" s="1"/>
      <c r="C277" s="1"/>
      <c r="D277" s="1"/>
      <c r="G277" s="1"/>
      <c r="H277" s="1"/>
      <c r="I277" s="1"/>
      <c r="J277" s="1"/>
      <c r="K277" s="1"/>
    </row>
    <row r="278" spans="1:11">
      <c r="A278" s="1"/>
      <c r="B278" s="1"/>
      <c r="C278" s="1"/>
      <c r="D278" s="1"/>
      <c r="G278" s="1"/>
      <c r="H278" s="1"/>
      <c r="I278" s="1"/>
      <c r="J278" s="1"/>
      <c r="K278" s="1"/>
    </row>
    <row r="279" spans="1:11">
      <c r="A279" s="1"/>
      <c r="B279" s="1"/>
      <c r="C279" s="1"/>
      <c r="D279" s="1"/>
      <c r="G279" s="1"/>
      <c r="H279" s="1"/>
      <c r="I279" s="1"/>
      <c r="J279" s="1"/>
      <c r="K279" s="1"/>
    </row>
    <row r="280" spans="1:11">
      <c r="A280" s="1"/>
      <c r="B280" s="1"/>
      <c r="C280" s="1"/>
      <c r="D280" s="1"/>
      <c r="G280" s="1"/>
      <c r="H280" s="1"/>
      <c r="I280" s="1"/>
      <c r="J280" s="1"/>
      <c r="K280" s="1"/>
    </row>
    <row r="281" spans="1:11">
      <c r="A281" s="1"/>
      <c r="B281" s="1"/>
      <c r="C281" s="1"/>
      <c r="D281" s="1"/>
      <c r="G281" s="1"/>
      <c r="H281" s="1"/>
      <c r="I281" s="1"/>
      <c r="J281" s="1"/>
      <c r="K281" s="1"/>
    </row>
    <row r="282" spans="1:11">
      <c r="A282" s="1"/>
      <c r="B282" s="1"/>
      <c r="C282" s="1"/>
      <c r="D282" s="1"/>
      <c r="G282" s="1"/>
      <c r="H282" s="1"/>
      <c r="I282" s="1"/>
      <c r="J282" s="1"/>
      <c r="K282" s="1"/>
    </row>
    <row r="283" spans="1:11">
      <c r="A283" s="1"/>
      <c r="B283" s="1"/>
      <c r="C283" s="1"/>
      <c r="D283" s="1"/>
      <c r="G283" s="1"/>
      <c r="H283" s="1"/>
      <c r="I283" s="1"/>
      <c r="J283" s="1"/>
      <c r="K283" s="1"/>
    </row>
    <row r="284" spans="1:11">
      <c r="A284" s="1"/>
      <c r="B284" s="1"/>
      <c r="C284" s="1"/>
      <c r="D284" s="1"/>
      <c r="G284" s="1"/>
      <c r="H284" s="1"/>
      <c r="I284" s="1"/>
      <c r="J284" s="1"/>
      <c r="K284" s="1"/>
    </row>
    <row r="285" spans="1:11">
      <c r="A285" s="1"/>
      <c r="B285" s="1"/>
      <c r="C285" s="1"/>
      <c r="D285" s="1"/>
      <c r="G285" s="1"/>
      <c r="H285" s="1"/>
      <c r="I285" s="1"/>
      <c r="J285" s="1"/>
      <c r="K285" s="1"/>
    </row>
    <row r="286" spans="1:11">
      <c r="A286" s="1"/>
      <c r="B286" s="1"/>
      <c r="C286" s="1"/>
      <c r="D286" s="1"/>
      <c r="G286" s="1"/>
      <c r="H286" s="1"/>
      <c r="I286" s="1"/>
      <c r="J286" s="1"/>
      <c r="K286" s="1"/>
    </row>
    <row r="287" spans="1:11">
      <c r="A287" s="1"/>
      <c r="B287" s="1"/>
      <c r="C287" s="1"/>
      <c r="D287" s="1"/>
      <c r="G287" s="1"/>
      <c r="H287" s="1"/>
      <c r="I287" s="1"/>
      <c r="J287" s="1"/>
      <c r="K287" s="1"/>
    </row>
    <row r="288" spans="1:11">
      <c r="A288" s="1"/>
      <c r="B288" s="1"/>
      <c r="C288" s="1"/>
      <c r="D288" s="1"/>
      <c r="G288" s="1"/>
      <c r="H288" s="1"/>
      <c r="I288" s="1"/>
      <c r="J288" s="1"/>
      <c r="K288" s="1"/>
    </row>
    <row r="289" spans="1:11">
      <c r="A289" s="1"/>
      <c r="B289" s="1"/>
      <c r="C289" s="1"/>
      <c r="D289" s="1"/>
      <c r="G289" s="1"/>
      <c r="H289" s="1"/>
      <c r="I289" s="1"/>
      <c r="J289" s="1"/>
      <c r="K289" s="1"/>
    </row>
    <row r="290" spans="1:11">
      <c r="A290" s="1"/>
      <c r="B290" s="1"/>
      <c r="C290" s="1"/>
      <c r="D290" s="1"/>
      <c r="G290" s="1"/>
      <c r="H290" s="1"/>
      <c r="I290" s="1"/>
      <c r="J290" s="1"/>
      <c r="K290" s="1"/>
    </row>
    <row r="291" spans="1:11">
      <c r="A291" s="1"/>
      <c r="B291" s="1"/>
      <c r="C291" s="1"/>
      <c r="D291" s="1"/>
      <c r="G291" s="1"/>
      <c r="H291" s="1"/>
      <c r="I291" s="1"/>
      <c r="J291" s="1"/>
      <c r="K291" s="1"/>
    </row>
    <row r="292" spans="1:11">
      <c r="A292" s="1"/>
      <c r="B292" s="1"/>
      <c r="C292" s="1"/>
      <c r="D292" s="1"/>
      <c r="G292" s="1"/>
      <c r="H292" s="1"/>
      <c r="I292" s="1"/>
      <c r="J292" s="1"/>
      <c r="K292" s="1"/>
    </row>
    <row r="293" spans="1:11">
      <c r="A293" s="1"/>
      <c r="B293" s="1"/>
      <c r="C293" s="1"/>
      <c r="D293" s="1"/>
      <c r="G293" s="1"/>
      <c r="H293" s="1"/>
      <c r="I293" s="1"/>
      <c r="J293" s="1"/>
      <c r="K293" s="1"/>
    </row>
    <row r="294" spans="1:11">
      <c r="A294" s="1"/>
      <c r="B294" s="1"/>
      <c r="C294" s="1"/>
      <c r="D294" s="1"/>
      <c r="G294" s="1"/>
      <c r="H294" s="1"/>
      <c r="I294" s="1"/>
      <c r="J294" s="1"/>
      <c r="K294" s="1"/>
    </row>
    <row r="295" spans="1:11">
      <c r="A295" s="1"/>
      <c r="B295" s="1"/>
      <c r="C295" s="1"/>
      <c r="D295" s="1"/>
      <c r="G295" s="1"/>
      <c r="H295" s="1"/>
      <c r="I295" s="1"/>
      <c r="J295" s="1"/>
      <c r="K295" s="1"/>
    </row>
    <row r="296" spans="1:11">
      <c r="A296" s="1"/>
      <c r="B296" s="1"/>
      <c r="C296" s="1"/>
      <c r="D296" s="1"/>
      <c r="G296" s="1"/>
      <c r="H296" s="1"/>
      <c r="I296" s="1"/>
      <c r="J296" s="1"/>
      <c r="K296" s="1"/>
    </row>
    <row r="297" spans="1:11">
      <c r="A297" s="1"/>
      <c r="B297" s="1"/>
      <c r="C297" s="1"/>
      <c r="D297" s="1"/>
      <c r="G297" s="1"/>
      <c r="H297" s="1"/>
      <c r="I297" s="1"/>
      <c r="J297" s="1"/>
      <c r="K297" s="1"/>
    </row>
    <row r="298" spans="1:11">
      <c r="A298" s="1"/>
      <c r="B298" s="1"/>
      <c r="C298" s="1"/>
      <c r="D298" s="1"/>
      <c r="G298" s="1"/>
      <c r="H298" s="1"/>
      <c r="I298" s="1"/>
      <c r="J298" s="1"/>
      <c r="K298" s="1"/>
    </row>
    <row r="299" spans="1:11">
      <c r="A299" s="1"/>
      <c r="B299" s="1"/>
      <c r="C299" s="1"/>
      <c r="D299" s="1"/>
      <c r="G299" s="1"/>
      <c r="H299" s="1"/>
      <c r="I299" s="1"/>
      <c r="J299" s="1"/>
      <c r="K299" s="1"/>
    </row>
    <row r="300" spans="1:11">
      <c r="A300" s="1"/>
      <c r="B300" s="1"/>
      <c r="C300" s="1"/>
      <c r="D300" s="1"/>
      <c r="G300" s="1"/>
      <c r="H300" s="1"/>
      <c r="I300" s="1"/>
      <c r="J300" s="1"/>
      <c r="K300" s="1"/>
    </row>
    <row r="301" spans="1:11">
      <c r="A301" s="1"/>
      <c r="B301" s="1"/>
      <c r="C301" s="1"/>
      <c r="D301" s="1"/>
      <c r="G301" s="1"/>
      <c r="H301" s="1"/>
      <c r="I301" s="1"/>
      <c r="J301" s="1"/>
      <c r="K301" s="1"/>
    </row>
    <row r="302" spans="1:11">
      <c r="A302" s="1"/>
      <c r="B302" s="1"/>
      <c r="C302" s="1"/>
      <c r="D302" s="1"/>
      <c r="G302" s="1"/>
      <c r="H302" s="1"/>
      <c r="I302" s="1"/>
      <c r="J302" s="1"/>
      <c r="K302" s="1"/>
    </row>
    <row r="303" spans="1:11">
      <c r="A303" s="1"/>
      <c r="B303" s="1"/>
      <c r="C303" s="1"/>
      <c r="D303" s="1"/>
      <c r="G303" s="1"/>
      <c r="H303" s="1"/>
      <c r="I303" s="1"/>
      <c r="J303" s="1"/>
      <c r="K303" s="1"/>
    </row>
    <row r="304" spans="1:11">
      <c r="A304" s="1"/>
      <c r="B304" s="1"/>
      <c r="C304" s="1"/>
      <c r="D304" s="1"/>
      <c r="G304" s="1"/>
      <c r="H304" s="1"/>
      <c r="I304" s="1"/>
      <c r="J304" s="1"/>
      <c r="K304" s="1"/>
    </row>
    <row r="305" spans="1:11">
      <c r="A305" s="1"/>
      <c r="B305" s="1"/>
      <c r="C305" s="1"/>
      <c r="D305" s="1"/>
      <c r="G305" s="1"/>
      <c r="H305" s="1"/>
      <c r="I305" s="1"/>
      <c r="J305" s="1"/>
      <c r="K305" s="1"/>
    </row>
    <row r="306" spans="1:11">
      <c r="A306" s="1"/>
      <c r="B306" s="1"/>
      <c r="C306" s="1"/>
      <c r="D306" s="1"/>
      <c r="G306" s="1"/>
      <c r="H306" s="1"/>
      <c r="I306" s="1"/>
      <c r="J306" s="1"/>
      <c r="K306" s="1"/>
    </row>
    <row r="307" spans="1:11">
      <c r="A307" s="1"/>
      <c r="B307" s="1"/>
      <c r="C307" s="1"/>
      <c r="D307" s="1"/>
      <c r="G307" s="1"/>
      <c r="H307" s="1"/>
      <c r="I307" s="1"/>
      <c r="J307" s="1"/>
      <c r="K307" s="1"/>
    </row>
    <row r="308" spans="1:11">
      <c r="A308" s="1"/>
      <c r="B308" s="1"/>
      <c r="C308" s="1"/>
      <c r="D308" s="1"/>
      <c r="G308" s="1"/>
      <c r="H308" s="1"/>
      <c r="I308" s="1"/>
      <c r="J308" s="1"/>
      <c r="K308" s="1"/>
    </row>
    <row r="309" spans="1:11">
      <c r="A309" s="1"/>
      <c r="B309" s="1"/>
      <c r="C309" s="1"/>
      <c r="D309" s="1"/>
      <c r="G309" s="1"/>
      <c r="H309" s="1"/>
      <c r="I309" s="1"/>
      <c r="J309" s="1"/>
      <c r="K309" s="1"/>
    </row>
    <row r="310" spans="1:11">
      <c r="A310" s="1"/>
      <c r="B310" s="1"/>
      <c r="C310" s="1"/>
      <c r="D310" s="1"/>
      <c r="G310" s="1"/>
      <c r="H310" s="1"/>
      <c r="I310" s="1"/>
      <c r="J310" s="1"/>
      <c r="K310" s="1"/>
    </row>
    <row r="311" spans="1:11">
      <c r="A311" s="1"/>
      <c r="B311" s="1"/>
      <c r="C311" s="1"/>
      <c r="D311" s="1"/>
      <c r="G311" s="1"/>
      <c r="H311" s="1"/>
      <c r="I311" s="1"/>
      <c r="J311" s="1"/>
      <c r="K311" s="1"/>
    </row>
    <row r="312" spans="1:11">
      <c r="A312" s="1"/>
      <c r="B312" s="1"/>
      <c r="C312" s="1"/>
      <c r="D312" s="1"/>
      <c r="G312" s="1"/>
      <c r="H312" s="1"/>
      <c r="I312" s="1"/>
      <c r="J312" s="1"/>
      <c r="K312" s="1"/>
    </row>
    <row r="313" spans="1:11">
      <c r="A313" s="1"/>
      <c r="B313" s="1"/>
      <c r="C313" s="1"/>
      <c r="D313" s="1"/>
      <c r="G313" s="1"/>
      <c r="H313" s="1"/>
      <c r="I313" s="1"/>
      <c r="J313" s="1"/>
      <c r="K313" s="1"/>
    </row>
    <row r="314" spans="1:11">
      <c r="A314" s="1"/>
      <c r="B314" s="1"/>
      <c r="C314" s="1"/>
      <c r="D314" s="1"/>
      <c r="G314" s="1"/>
      <c r="H314" s="1"/>
      <c r="I314" s="1"/>
      <c r="J314" s="1"/>
      <c r="K314" s="1"/>
    </row>
    <row r="315" spans="1:11">
      <c r="A315" s="1"/>
      <c r="B315" s="1"/>
      <c r="C315" s="1"/>
      <c r="D315" s="1"/>
      <c r="G315" s="1"/>
      <c r="H315" s="1"/>
      <c r="I315" s="1"/>
      <c r="J315" s="1"/>
      <c r="K315" s="1"/>
    </row>
    <row r="316" spans="1:11">
      <c r="A316" s="1"/>
      <c r="B316" s="1"/>
      <c r="C316" s="1"/>
      <c r="D316" s="1"/>
      <c r="G316" s="1"/>
      <c r="H316" s="1"/>
      <c r="I316" s="1"/>
      <c r="J316" s="1"/>
      <c r="K316" s="1"/>
    </row>
    <row r="317" spans="1:11">
      <c r="A317" s="1"/>
      <c r="B317" s="1"/>
      <c r="C317" s="1"/>
      <c r="D317" s="1"/>
      <c r="G317" s="1"/>
      <c r="H317" s="1"/>
      <c r="I317" s="1"/>
      <c r="J317" s="1"/>
      <c r="K317" s="1"/>
    </row>
    <row r="318" spans="1:11">
      <c r="A318" s="1"/>
      <c r="B318" s="1"/>
      <c r="C318" s="1"/>
      <c r="D318" s="1"/>
      <c r="G318" s="1"/>
      <c r="H318" s="1"/>
      <c r="I318" s="1"/>
      <c r="J318" s="1"/>
      <c r="K318" s="1"/>
    </row>
    <row r="319" spans="1:11">
      <c r="A319" s="1"/>
      <c r="B319" s="1"/>
      <c r="C319" s="1"/>
      <c r="D319" s="1"/>
      <c r="G319" s="1"/>
      <c r="H319" s="1"/>
      <c r="I319" s="1"/>
      <c r="J319" s="1"/>
      <c r="K319" s="1"/>
    </row>
    <row r="320" spans="1:11">
      <c r="A320" s="1"/>
      <c r="B320" s="1"/>
      <c r="C320" s="1"/>
      <c r="D320" s="1"/>
      <c r="G320" s="1"/>
      <c r="H320" s="1"/>
      <c r="I320" s="1"/>
      <c r="J320" s="1"/>
      <c r="K320" s="1"/>
    </row>
    <row r="321" spans="1:11">
      <c r="A321" s="1"/>
      <c r="B321" s="1"/>
      <c r="C321" s="1"/>
      <c r="D321" s="1"/>
      <c r="G321" s="1"/>
      <c r="H321" s="1"/>
      <c r="I321" s="1"/>
      <c r="J321" s="1"/>
      <c r="K321" s="1"/>
    </row>
    <row r="322" spans="1:11">
      <c r="A322" s="1"/>
      <c r="B322" s="1"/>
      <c r="C322" s="1"/>
      <c r="D322" s="1"/>
      <c r="G322" s="1"/>
      <c r="H322" s="1"/>
      <c r="I322" s="1"/>
      <c r="J322" s="1"/>
      <c r="K322" s="1"/>
    </row>
    <row r="323" spans="1:11">
      <c r="A323" s="1"/>
      <c r="B323" s="1"/>
      <c r="C323" s="1"/>
      <c r="D323" s="1"/>
      <c r="G323" s="1"/>
      <c r="H323" s="1"/>
      <c r="I323" s="1"/>
      <c r="J323" s="1"/>
      <c r="K323" s="1"/>
    </row>
    <row r="324" spans="1:11">
      <c r="A324" s="1"/>
      <c r="B324" s="1"/>
      <c r="C324" s="1"/>
      <c r="D324" s="1"/>
      <c r="G324" s="1"/>
      <c r="H324" s="1"/>
      <c r="I324" s="1"/>
      <c r="J324" s="1"/>
      <c r="K324" s="1"/>
    </row>
    <row r="325" spans="1:11">
      <c r="A325" s="1"/>
      <c r="B325" s="1"/>
      <c r="C325" s="1"/>
      <c r="D325" s="1"/>
      <c r="G325" s="1"/>
      <c r="H325" s="1"/>
      <c r="I325" s="1"/>
      <c r="J325" s="1"/>
      <c r="K325" s="1"/>
    </row>
    <row r="326" spans="1:11">
      <c r="A326" s="1"/>
      <c r="B326" s="1"/>
      <c r="C326" s="1"/>
      <c r="D326" s="1"/>
      <c r="G326" s="1"/>
      <c r="H326" s="1"/>
      <c r="I326" s="1"/>
      <c r="J326" s="1"/>
      <c r="K326" s="1"/>
    </row>
    <row r="327" spans="1:11">
      <c r="A327" s="1"/>
      <c r="B327" s="1"/>
      <c r="C327" s="1"/>
      <c r="D327" s="1"/>
      <c r="G327" s="1"/>
      <c r="H327" s="1"/>
      <c r="I327" s="1"/>
      <c r="J327" s="1"/>
      <c r="K327" s="1"/>
    </row>
    <row r="328" spans="1:11">
      <c r="A328" s="1"/>
      <c r="B328" s="1"/>
      <c r="C328" s="1"/>
      <c r="D328" s="1"/>
      <c r="G328" s="1"/>
      <c r="H328" s="1"/>
      <c r="I328" s="1"/>
      <c r="J328" s="1"/>
      <c r="K328" s="1"/>
    </row>
    <row r="329" spans="1:11">
      <c r="A329" s="1"/>
      <c r="B329" s="1"/>
      <c r="C329" s="1"/>
      <c r="D329" s="1"/>
      <c r="G329" s="1"/>
      <c r="H329" s="1"/>
      <c r="I329" s="1"/>
      <c r="J329" s="1"/>
      <c r="K329" s="1"/>
    </row>
    <row r="330" spans="1:11">
      <c r="A330" s="1"/>
      <c r="B330" s="1"/>
      <c r="C330" s="1"/>
      <c r="D330" s="1"/>
      <c r="G330" s="1"/>
      <c r="H330" s="1"/>
      <c r="I330" s="1"/>
      <c r="J330" s="1"/>
      <c r="K330" s="1"/>
    </row>
    <row r="331" spans="1:11">
      <c r="A331" s="1"/>
      <c r="B331" s="1"/>
      <c r="C331" s="1"/>
      <c r="D331" s="1"/>
      <c r="G331" s="1"/>
      <c r="H331" s="1"/>
      <c r="I331" s="1"/>
      <c r="J331" s="1"/>
      <c r="K331" s="1"/>
    </row>
    <row r="332" spans="1:11">
      <c r="A332" s="1"/>
      <c r="B332" s="1"/>
      <c r="C332" s="1"/>
      <c r="D332" s="1"/>
      <c r="G332" s="1"/>
      <c r="H332" s="1"/>
      <c r="I332" s="1"/>
      <c r="J332" s="1"/>
      <c r="K332" s="1"/>
    </row>
    <row r="333" spans="1:11">
      <c r="A333" s="1"/>
      <c r="B333" s="1"/>
      <c r="C333" s="1"/>
      <c r="D333" s="1"/>
      <c r="G333" s="1"/>
      <c r="H333" s="1"/>
      <c r="I333" s="1"/>
      <c r="J333" s="1"/>
      <c r="K333" s="1"/>
    </row>
    <row r="334" spans="1:11">
      <c r="A334" s="1"/>
      <c r="B334" s="1"/>
      <c r="C334" s="1"/>
      <c r="D334" s="1"/>
      <c r="G334" s="1"/>
      <c r="H334" s="1"/>
      <c r="I334" s="1"/>
      <c r="J334" s="1"/>
      <c r="K334" s="1"/>
    </row>
    <row r="335" spans="1:11">
      <c r="A335" s="1"/>
      <c r="B335" s="1"/>
      <c r="C335" s="1"/>
      <c r="D335" s="1"/>
      <c r="G335" s="1"/>
      <c r="H335" s="1"/>
      <c r="I335" s="1"/>
      <c r="J335" s="1"/>
      <c r="K335" s="1"/>
    </row>
    <row r="336" spans="1:11">
      <c r="A336" s="1"/>
      <c r="B336" s="1"/>
      <c r="C336" s="1"/>
      <c r="D336" s="1"/>
      <c r="G336" s="1"/>
      <c r="H336" s="1"/>
      <c r="I336" s="1"/>
      <c r="J336" s="1"/>
      <c r="K336" s="1"/>
    </row>
    <row r="337" spans="1:11">
      <c r="A337" s="1"/>
      <c r="B337" s="1"/>
      <c r="C337" s="1"/>
      <c r="D337" s="1"/>
      <c r="G337" s="1"/>
      <c r="H337" s="1"/>
      <c r="I337" s="1"/>
      <c r="J337" s="1"/>
      <c r="K337" s="1"/>
    </row>
    <row r="338" spans="1:11">
      <c r="A338" s="1"/>
      <c r="B338" s="1"/>
      <c r="C338" s="1"/>
      <c r="D338" s="1"/>
      <c r="G338" s="1"/>
      <c r="H338" s="1"/>
      <c r="I338" s="1"/>
      <c r="J338" s="1"/>
      <c r="K338" s="1"/>
    </row>
    <row r="339" spans="1:11">
      <c r="A339" s="1"/>
      <c r="B339" s="1"/>
      <c r="C339" s="1"/>
      <c r="D339" s="1"/>
      <c r="G339" s="1"/>
      <c r="H339" s="1"/>
      <c r="I339" s="1"/>
      <c r="J339" s="1"/>
      <c r="K339" s="1"/>
    </row>
    <row r="340" spans="1:11">
      <c r="A340" s="1"/>
      <c r="B340" s="1"/>
      <c r="C340" s="1"/>
      <c r="D340" s="1"/>
      <c r="G340" s="1"/>
      <c r="H340" s="1"/>
      <c r="I340" s="1"/>
      <c r="J340" s="1"/>
      <c r="K340" s="1"/>
    </row>
    <row r="341" spans="1:11">
      <c r="A341" s="1"/>
      <c r="B341" s="1"/>
      <c r="C341" s="1"/>
      <c r="D341" s="1"/>
      <c r="G341" s="1"/>
      <c r="H341" s="1"/>
      <c r="I341" s="1"/>
      <c r="J341" s="1"/>
      <c r="K341" s="1"/>
    </row>
    <row r="342" spans="1:11">
      <c r="A342" s="1"/>
      <c r="B342" s="1"/>
      <c r="C342" s="1"/>
      <c r="D342" s="1"/>
      <c r="G342" s="1"/>
      <c r="H342" s="1"/>
      <c r="I342" s="1"/>
      <c r="J342" s="1"/>
      <c r="K342" s="1"/>
    </row>
    <row r="343" spans="1:11">
      <c r="A343" s="1"/>
      <c r="B343" s="1"/>
      <c r="C343" s="1"/>
      <c r="D343" s="1"/>
      <c r="G343" s="1"/>
      <c r="H343" s="1"/>
      <c r="I343" s="1"/>
      <c r="J343" s="1"/>
      <c r="K343" s="1"/>
    </row>
    <row r="344" spans="1:11">
      <c r="A344" s="1"/>
      <c r="B344" s="1"/>
      <c r="C344" s="1"/>
      <c r="D344" s="1"/>
      <c r="G344" s="1"/>
      <c r="H344" s="1"/>
      <c r="I344" s="1"/>
      <c r="J344" s="1"/>
      <c r="K344" s="1"/>
    </row>
    <row r="345" spans="1:11">
      <c r="A345" s="1"/>
      <c r="B345" s="1"/>
      <c r="C345" s="1"/>
      <c r="D345" s="1"/>
      <c r="G345" s="1"/>
      <c r="H345" s="1"/>
      <c r="I345" s="1"/>
      <c r="J345" s="1"/>
      <c r="K345" s="1"/>
    </row>
    <row r="346" spans="1:11">
      <c r="A346" s="1"/>
      <c r="B346" s="1"/>
      <c r="C346" s="1"/>
      <c r="D346" s="1"/>
      <c r="G346" s="1"/>
      <c r="H346" s="1"/>
      <c r="I346" s="1"/>
      <c r="J346" s="1"/>
      <c r="K346" s="1"/>
    </row>
    <row r="347" spans="1:11">
      <c r="A347" s="1"/>
      <c r="B347" s="1"/>
      <c r="C347" s="1"/>
      <c r="D347" s="1"/>
      <c r="G347" s="1"/>
      <c r="H347" s="1"/>
      <c r="I347" s="1"/>
      <c r="J347" s="1"/>
      <c r="K347" s="1"/>
    </row>
    <row r="348" spans="1:11">
      <c r="A348" s="1"/>
      <c r="B348" s="1"/>
      <c r="C348" s="1"/>
      <c r="D348" s="1"/>
      <c r="G348" s="1"/>
      <c r="H348" s="1"/>
      <c r="I348" s="1"/>
      <c r="J348" s="1"/>
      <c r="K348" s="1"/>
    </row>
    <row r="349" spans="1:11">
      <c r="A349" s="1"/>
      <c r="B349" s="1"/>
      <c r="C349" s="1"/>
      <c r="D349" s="1"/>
      <c r="G349" s="1"/>
      <c r="H349" s="1"/>
      <c r="I349" s="1"/>
      <c r="J349" s="1"/>
      <c r="K349" s="1"/>
    </row>
    <row r="350" spans="1:11">
      <c r="A350" s="1"/>
      <c r="B350" s="1"/>
      <c r="C350" s="1"/>
      <c r="D350" s="1"/>
      <c r="G350" s="1"/>
      <c r="H350" s="1"/>
      <c r="I350" s="1"/>
      <c r="J350" s="1"/>
      <c r="K350" s="1"/>
    </row>
    <row r="351" spans="1:11">
      <c r="A351" s="1"/>
      <c r="B351" s="1"/>
      <c r="C351" s="1"/>
      <c r="D351" s="1"/>
      <c r="G351" s="1"/>
      <c r="H351" s="1"/>
      <c r="I351" s="1"/>
      <c r="J351" s="1"/>
      <c r="K351" s="1"/>
    </row>
    <row r="352" spans="1:11">
      <c r="A352" s="1"/>
      <c r="B352" s="1"/>
      <c r="C352" s="1"/>
      <c r="D352" s="1"/>
      <c r="G352" s="1"/>
      <c r="H352" s="1"/>
      <c r="I352" s="1"/>
      <c r="J352" s="1"/>
      <c r="K352" s="1"/>
    </row>
    <row r="353" spans="1:11">
      <c r="A353" s="1"/>
      <c r="B353" s="1"/>
      <c r="C353" s="1"/>
      <c r="D353" s="1"/>
      <c r="G353" s="1"/>
      <c r="H353" s="1"/>
      <c r="I353" s="1"/>
      <c r="J353" s="1"/>
      <c r="K353" s="1"/>
    </row>
    <row r="354" spans="1:11">
      <c r="A354" s="1"/>
      <c r="B354" s="1"/>
      <c r="C354" s="1"/>
      <c r="D354" s="1"/>
      <c r="G354" s="1"/>
      <c r="H354" s="1"/>
      <c r="I354" s="1"/>
      <c r="J354" s="1"/>
      <c r="K354" s="1"/>
    </row>
    <row r="355" spans="1:11">
      <c r="A355" s="1"/>
      <c r="B355" s="1"/>
      <c r="C355" s="1"/>
      <c r="D355" s="1"/>
      <c r="G355" s="1"/>
      <c r="H355" s="1"/>
      <c r="I355" s="1"/>
      <c r="J355" s="1"/>
      <c r="K355" s="1"/>
    </row>
    <row r="356" spans="1:11">
      <c r="A356" s="1"/>
      <c r="B356" s="1"/>
      <c r="C356" s="1"/>
      <c r="D356" s="1"/>
      <c r="G356" s="1"/>
      <c r="H356" s="1"/>
      <c r="I356" s="1"/>
      <c r="J356" s="1"/>
      <c r="K356" s="1"/>
    </row>
    <row r="357" spans="1:11">
      <c r="A357" s="1"/>
      <c r="B357" s="1"/>
      <c r="C357" s="1"/>
      <c r="D357" s="1"/>
      <c r="G357" s="1"/>
      <c r="H357" s="1"/>
      <c r="I357" s="1"/>
      <c r="J357" s="1"/>
      <c r="K357" s="1"/>
    </row>
    <row r="358" spans="1:11">
      <c r="A358" s="1"/>
      <c r="B358" s="1"/>
      <c r="C358" s="1"/>
      <c r="D358" s="1"/>
      <c r="G358" s="1"/>
      <c r="H358" s="1"/>
      <c r="I358" s="1"/>
      <c r="J358" s="1"/>
      <c r="K358" s="1"/>
    </row>
    <row r="359" spans="1:11">
      <c r="A359" s="1"/>
      <c r="B359" s="1"/>
      <c r="C359" s="1"/>
      <c r="D359" s="1"/>
      <c r="G359" s="1"/>
      <c r="H359" s="1"/>
      <c r="I359" s="1"/>
      <c r="J359" s="1"/>
      <c r="K359" s="1"/>
    </row>
    <row r="360" spans="1:11">
      <c r="A360" s="1"/>
      <c r="B360" s="1"/>
      <c r="C360" s="1"/>
      <c r="D360" s="1"/>
      <c r="G360" s="1"/>
      <c r="H360" s="1"/>
      <c r="I360" s="1"/>
      <c r="J360" s="1"/>
      <c r="K360" s="1"/>
    </row>
    <row r="361" spans="1:11">
      <c r="A361" s="1"/>
      <c r="B361" s="1"/>
      <c r="C361" s="1"/>
      <c r="D361" s="1"/>
      <c r="G361" s="1"/>
      <c r="H361" s="1"/>
      <c r="I361" s="1"/>
      <c r="J361" s="1"/>
      <c r="K361" s="1"/>
    </row>
    <row r="362" spans="1:11">
      <c r="A362" s="1"/>
      <c r="B362" s="1"/>
      <c r="C362" s="1"/>
      <c r="D362" s="1"/>
      <c r="G362" s="1"/>
      <c r="H362" s="1"/>
      <c r="I362" s="1"/>
      <c r="J362" s="1"/>
      <c r="K362" s="1"/>
    </row>
    <row r="363" spans="1:11">
      <c r="A363" s="1"/>
      <c r="B363" s="1"/>
      <c r="C363" s="1"/>
      <c r="D363" s="1"/>
      <c r="G363" s="1"/>
      <c r="H363" s="1"/>
      <c r="I363" s="1"/>
      <c r="J363" s="1"/>
      <c r="K363" s="1"/>
    </row>
    <row r="364" spans="1:11">
      <c r="A364" s="1"/>
      <c r="B364" s="1"/>
      <c r="C364" s="1"/>
      <c r="D364" s="1"/>
      <c r="G364" s="1"/>
      <c r="H364" s="1"/>
      <c r="I364" s="1"/>
      <c r="J364" s="1"/>
      <c r="K364" s="1"/>
    </row>
    <row r="365" spans="1:11">
      <c r="A365" s="1"/>
      <c r="B365" s="1"/>
      <c r="C365" s="1"/>
      <c r="D365" s="1"/>
      <c r="G365" s="1"/>
      <c r="H365" s="1"/>
      <c r="I365" s="1"/>
      <c r="J365" s="1"/>
      <c r="K365" s="1"/>
    </row>
    <row r="366" spans="1:11">
      <c r="A366" s="1"/>
      <c r="B366" s="1"/>
      <c r="C366" s="1"/>
      <c r="D366" s="1"/>
      <c r="G366" s="1"/>
      <c r="H366" s="1"/>
      <c r="I366" s="1"/>
      <c r="J366" s="1"/>
      <c r="K366" s="1"/>
    </row>
    <row r="367" spans="1:11">
      <c r="A367" s="1"/>
      <c r="B367" s="1"/>
      <c r="C367" s="1"/>
      <c r="D367" s="1"/>
      <c r="G367" s="1"/>
      <c r="H367" s="1"/>
      <c r="I367" s="1"/>
      <c r="J367" s="1"/>
      <c r="K367" s="1"/>
    </row>
    <row r="368" spans="1:11">
      <c r="A368" s="1"/>
      <c r="B368" s="1"/>
      <c r="C368" s="1"/>
      <c r="D368" s="1"/>
      <c r="G368" s="1"/>
      <c r="H368" s="1"/>
      <c r="I368" s="1"/>
      <c r="J368" s="1"/>
      <c r="K368" s="1"/>
    </row>
    <row r="369" spans="1:11">
      <c r="A369" s="1"/>
      <c r="B369" s="1"/>
      <c r="C369" s="1"/>
      <c r="D369" s="1"/>
      <c r="G369" s="1"/>
      <c r="H369" s="1"/>
      <c r="I369" s="1"/>
      <c r="J369" s="1"/>
      <c r="K369" s="1"/>
    </row>
    <row r="370" spans="1:11">
      <c r="A370" s="1"/>
      <c r="B370" s="1"/>
      <c r="C370" s="1"/>
      <c r="D370" s="1"/>
      <c r="G370" s="1"/>
      <c r="H370" s="1"/>
      <c r="I370" s="1"/>
      <c r="J370" s="1"/>
      <c r="K370" s="1"/>
    </row>
    <row r="371" spans="1:11">
      <c r="A371" s="1"/>
      <c r="B371" s="1"/>
      <c r="C371" s="1"/>
      <c r="D371" s="1"/>
      <c r="G371" s="1"/>
      <c r="H371" s="1"/>
      <c r="I371" s="1"/>
      <c r="J371" s="1"/>
      <c r="K371" s="1"/>
    </row>
    <row r="372" spans="1:11">
      <c r="A372" s="1"/>
      <c r="B372" s="1"/>
      <c r="C372" s="1"/>
      <c r="D372" s="1"/>
      <c r="G372" s="1"/>
      <c r="H372" s="1"/>
      <c r="I372" s="1"/>
      <c r="J372" s="1"/>
      <c r="K372" s="1"/>
    </row>
    <row r="373" spans="1:11">
      <c r="A373" s="1"/>
      <c r="B373" s="1"/>
      <c r="C373" s="1"/>
      <c r="D373" s="1"/>
      <c r="G373" s="1"/>
      <c r="H373" s="1"/>
      <c r="I373" s="1"/>
      <c r="J373" s="1"/>
      <c r="K373" s="1"/>
    </row>
    <row r="374" spans="1:11">
      <c r="A374" s="1"/>
      <c r="B374" s="1"/>
      <c r="C374" s="1"/>
      <c r="D374" s="1"/>
      <c r="G374" s="1"/>
      <c r="H374" s="1"/>
      <c r="I374" s="1"/>
      <c r="J374" s="1"/>
      <c r="K374" s="1"/>
    </row>
    <row r="375" spans="1:11">
      <c r="A375" s="1"/>
      <c r="B375" s="1"/>
      <c r="C375" s="1"/>
      <c r="D375" s="1"/>
      <c r="G375" s="1"/>
      <c r="H375" s="1"/>
      <c r="I375" s="1"/>
      <c r="J375" s="1"/>
      <c r="K375" s="1"/>
    </row>
    <row r="376" spans="1:11">
      <c r="A376" s="1"/>
      <c r="B376" s="1"/>
      <c r="C376" s="1"/>
      <c r="D376" s="1"/>
      <c r="G376" s="1"/>
      <c r="H376" s="1"/>
      <c r="I376" s="1"/>
      <c r="J376" s="1"/>
      <c r="K376" s="1"/>
    </row>
    <row r="377" spans="1:11">
      <c r="A377" s="1"/>
      <c r="B377" s="1"/>
      <c r="C377" s="1"/>
      <c r="D377" s="1"/>
      <c r="G377" s="1"/>
      <c r="H377" s="1"/>
      <c r="I377" s="1"/>
      <c r="J377" s="1"/>
      <c r="K377" s="1"/>
    </row>
    <row r="378" spans="1:11">
      <c r="A378" s="1"/>
      <c r="B378" s="1"/>
      <c r="C378" s="1"/>
      <c r="D378" s="1"/>
      <c r="G378" s="1"/>
      <c r="H378" s="1"/>
      <c r="I378" s="1"/>
      <c r="J378" s="1"/>
      <c r="K378" s="1"/>
    </row>
    <row r="379" spans="1:11">
      <c r="A379" s="1"/>
      <c r="B379" s="1"/>
      <c r="C379" s="1"/>
      <c r="D379" s="1"/>
      <c r="G379" s="1"/>
      <c r="H379" s="1"/>
      <c r="I379" s="1"/>
      <c r="J379" s="1"/>
      <c r="K379" s="1"/>
    </row>
    <row r="380" spans="1:11">
      <c r="A380" s="1"/>
      <c r="B380" s="1"/>
      <c r="C380" s="1"/>
      <c r="D380" s="1"/>
      <c r="G380" s="1"/>
      <c r="H380" s="1"/>
      <c r="I380" s="1"/>
      <c r="J380" s="1"/>
      <c r="K380" s="1"/>
    </row>
    <row r="381" spans="1:11">
      <c r="A381" s="1"/>
      <c r="B381" s="1"/>
      <c r="C381" s="1"/>
      <c r="D381" s="1"/>
      <c r="G381" s="1"/>
      <c r="H381" s="1"/>
      <c r="I381" s="1"/>
      <c r="J381" s="1"/>
      <c r="K381" s="1"/>
    </row>
    <row r="382" spans="1:11">
      <c r="A382" s="1"/>
      <c r="B382" s="1"/>
      <c r="C382" s="1"/>
      <c r="D382" s="1"/>
      <c r="G382" s="1"/>
      <c r="H382" s="1"/>
      <c r="I382" s="1"/>
      <c r="J382" s="1"/>
      <c r="K382" s="1"/>
    </row>
    <row r="383" spans="1:11">
      <c r="A383" s="1"/>
      <c r="B383" s="1"/>
      <c r="C383" s="1"/>
      <c r="D383" s="1"/>
      <c r="G383" s="1"/>
      <c r="H383" s="1"/>
      <c r="I383" s="1"/>
      <c r="J383" s="1"/>
      <c r="K383" s="1"/>
    </row>
    <row r="384" spans="1:11">
      <c r="A384" s="1"/>
      <c r="B384" s="1"/>
      <c r="C384" s="1"/>
      <c r="D384" s="1"/>
      <c r="G384" s="1"/>
      <c r="H384" s="1"/>
      <c r="I384" s="1"/>
      <c r="J384" s="1"/>
      <c r="K384" s="1"/>
    </row>
    <row r="385" spans="1:11">
      <c r="A385" s="1"/>
      <c r="B385" s="1"/>
      <c r="C385" s="1"/>
      <c r="D385" s="1"/>
      <c r="G385" s="1"/>
      <c r="H385" s="1"/>
      <c r="I385" s="1"/>
      <c r="J385" s="1"/>
      <c r="K385" s="1"/>
    </row>
    <row r="386" spans="1:11">
      <c r="A386" s="1"/>
      <c r="B386" s="1"/>
      <c r="C386" s="1"/>
      <c r="D386" s="1"/>
      <c r="G386" s="1"/>
      <c r="H386" s="1"/>
      <c r="I386" s="1"/>
      <c r="J386" s="1"/>
      <c r="K386" s="1"/>
    </row>
    <row r="387" spans="1:11">
      <c r="A387" s="1"/>
      <c r="B387" s="1"/>
      <c r="C387" s="1"/>
      <c r="D387" s="1"/>
      <c r="G387" s="1"/>
      <c r="H387" s="1"/>
      <c r="I387" s="1"/>
      <c r="J387" s="1"/>
      <c r="K387" s="1"/>
    </row>
    <row r="388" spans="1:11">
      <c r="A388" s="1"/>
      <c r="B388" s="1"/>
      <c r="C388" s="1"/>
      <c r="D388" s="1"/>
      <c r="G388" s="1"/>
      <c r="H388" s="1"/>
      <c r="I388" s="1"/>
      <c r="J388" s="1"/>
      <c r="K388" s="1"/>
    </row>
    <row r="389" spans="1:11">
      <c r="A389" s="1"/>
      <c r="B389" s="1"/>
      <c r="C389" s="1"/>
      <c r="D389" s="1"/>
      <c r="G389" s="1"/>
      <c r="H389" s="1"/>
      <c r="I389" s="1"/>
      <c r="J389" s="1"/>
      <c r="K389" s="1"/>
    </row>
    <row r="390" spans="1:11">
      <c r="A390" s="1"/>
      <c r="B390" s="1"/>
      <c r="C390" s="1"/>
      <c r="D390" s="1"/>
      <c r="G390" s="1"/>
      <c r="H390" s="1"/>
      <c r="I390" s="1"/>
      <c r="J390" s="1"/>
      <c r="K390" s="1"/>
    </row>
    <row r="391" spans="1:11">
      <c r="A391" s="1"/>
      <c r="B391" s="1"/>
      <c r="C391" s="1"/>
      <c r="D391" s="1"/>
      <c r="G391" s="1"/>
      <c r="H391" s="1"/>
      <c r="I391" s="1"/>
      <c r="J391" s="1"/>
      <c r="K391" s="1"/>
    </row>
    <row r="392" spans="1:11">
      <c r="A392" s="1"/>
      <c r="B392" s="1"/>
      <c r="C392" s="1"/>
      <c r="D392" s="1"/>
      <c r="G392" s="1"/>
      <c r="H392" s="1"/>
      <c r="I392" s="1"/>
      <c r="J392" s="1"/>
      <c r="K392" s="1"/>
    </row>
    <row r="393" spans="1:11">
      <c r="A393" s="1"/>
      <c r="B393" s="1"/>
      <c r="C393" s="1"/>
      <c r="D393" s="1"/>
      <c r="G393" s="1"/>
      <c r="H393" s="1"/>
      <c r="I393" s="1"/>
      <c r="J393" s="1"/>
      <c r="K393" s="1"/>
    </row>
    <row r="394" spans="1:11">
      <c r="A394" s="1"/>
      <c r="B394" s="1"/>
      <c r="C394" s="1"/>
      <c r="D394" s="1"/>
      <c r="G394" s="1"/>
      <c r="H394" s="1"/>
      <c r="I394" s="1"/>
      <c r="J394" s="1"/>
      <c r="K394" s="1"/>
    </row>
    <row r="395" spans="1:11">
      <c r="A395" s="1"/>
      <c r="B395" s="1"/>
      <c r="C395" s="1"/>
      <c r="D395" s="1"/>
      <c r="G395" s="1"/>
      <c r="H395" s="1"/>
      <c r="I395" s="1"/>
      <c r="J395" s="1"/>
      <c r="K395" s="1"/>
    </row>
    <row r="396" spans="1:11">
      <c r="A396" s="1"/>
      <c r="B396" s="1"/>
      <c r="C396" s="1"/>
      <c r="D396" s="1"/>
      <c r="G396" s="1"/>
      <c r="H396" s="1"/>
      <c r="I396" s="1"/>
      <c r="J396" s="1"/>
      <c r="K396" s="1"/>
    </row>
    <row r="397" spans="1:11">
      <c r="A397" s="1"/>
      <c r="B397" s="1"/>
      <c r="C397" s="1"/>
      <c r="D397" s="1"/>
      <c r="G397" s="1"/>
      <c r="H397" s="1"/>
      <c r="I397" s="1"/>
      <c r="J397" s="1"/>
      <c r="K397" s="1"/>
    </row>
    <row r="398" spans="1:11">
      <c r="A398" s="1"/>
      <c r="B398" s="1"/>
      <c r="C398" s="1"/>
      <c r="D398" s="1"/>
      <c r="G398" s="1"/>
      <c r="H398" s="1"/>
      <c r="I398" s="1"/>
      <c r="J398" s="1"/>
      <c r="K398" s="1"/>
    </row>
    <row r="399" spans="1:11">
      <c r="A399" s="1"/>
      <c r="B399" s="1"/>
      <c r="C399" s="1"/>
      <c r="D399" s="1"/>
      <c r="G399" s="1"/>
      <c r="H399" s="1"/>
      <c r="I399" s="1"/>
      <c r="J399" s="1"/>
      <c r="K399" s="1"/>
    </row>
    <row r="400" spans="1:11">
      <c r="A400" s="1"/>
      <c r="B400" s="1"/>
      <c r="C400" s="1"/>
      <c r="D400" s="1"/>
      <c r="G400" s="1"/>
      <c r="H400" s="1"/>
      <c r="I400" s="1"/>
      <c r="J400" s="1"/>
      <c r="K400" s="1"/>
    </row>
    <row r="401" spans="1:11">
      <c r="A401" s="1"/>
      <c r="B401" s="1"/>
      <c r="C401" s="1"/>
      <c r="D401" s="1"/>
      <c r="G401" s="1"/>
      <c r="H401" s="1"/>
      <c r="I401" s="1"/>
      <c r="J401" s="1"/>
      <c r="K401" s="1"/>
    </row>
    <row r="402" spans="1:11">
      <c r="A402" s="1"/>
      <c r="B402" s="1"/>
      <c r="C402" s="1"/>
      <c r="D402" s="1"/>
      <c r="G402" s="1"/>
      <c r="H402" s="1"/>
      <c r="I402" s="1"/>
      <c r="J402" s="1"/>
      <c r="K402" s="1"/>
    </row>
    <row r="403" spans="1:11">
      <c r="A403" s="1"/>
      <c r="B403" s="1"/>
      <c r="C403" s="1"/>
      <c r="D403" s="1"/>
      <c r="G403" s="1"/>
      <c r="H403" s="1"/>
      <c r="I403" s="1"/>
      <c r="J403" s="1"/>
      <c r="K403" s="1"/>
    </row>
    <row r="404" spans="1:11">
      <c r="A404" s="1"/>
      <c r="B404" s="1"/>
      <c r="C404" s="1"/>
      <c r="D404" s="1"/>
      <c r="G404" s="1"/>
      <c r="H404" s="1"/>
      <c r="I404" s="1"/>
      <c r="J404" s="1"/>
      <c r="K404" s="1"/>
    </row>
    <row r="405" spans="1:11">
      <c r="A405" s="1"/>
      <c r="B405" s="1"/>
      <c r="C405" s="1"/>
      <c r="D405" s="1"/>
      <c r="G405" s="1"/>
      <c r="H405" s="1"/>
      <c r="I405" s="1"/>
      <c r="J405" s="1"/>
      <c r="K405" s="1"/>
    </row>
    <row r="406" spans="1:11">
      <c r="A406" s="1"/>
      <c r="B406" s="1"/>
      <c r="C406" s="1"/>
      <c r="D406" s="1"/>
      <c r="G406" s="1"/>
      <c r="H406" s="1"/>
      <c r="I406" s="1"/>
      <c r="J406" s="1"/>
      <c r="K406" s="1"/>
    </row>
    <row r="407" spans="1:11">
      <c r="A407" s="1"/>
      <c r="B407" s="1"/>
      <c r="C407" s="1"/>
      <c r="D407" s="1"/>
      <c r="G407" s="1"/>
      <c r="H407" s="1"/>
      <c r="I407" s="1"/>
      <c r="J407" s="1"/>
      <c r="K407" s="1"/>
    </row>
    <row r="408" spans="1:11">
      <c r="A408" s="1"/>
      <c r="B408" s="1"/>
      <c r="C408" s="1"/>
      <c r="D408" s="1"/>
      <c r="G408" s="1"/>
      <c r="H408" s="1"/>
      <c r="I408" s="1"/>
      <c r="J408" s="1"/>
      <c r="K408" s="1"/>
    </row>
    <row r="409" spans="1:11">
      <c r="A409" s="1"/>
      <c r="B409" s="1"/>
      <c r="C409" s="1"/>
      <c r="D409" s="1"/>
      <c r="G409" s="1"/>
      <c r="H409" s="1"/>
      <c r="I409" s="1"/>
      <c r="J409" s="1"/>
      <c r="K409" s="1"/>
    </row>
    <row r="410" spans="1:11">
      <c r="A410" s="1"/>
      <c r="B410" s="1"/>
      <c r="C410" s="1"/>
      <c r="D410" s="1"/>
      <c r="G410" s="1"/>
      <c r="H410" s="1"/>
      <c r="I410" s="1"/>
      <c r="J410" s="1"/>
      <c r="K410" s="1"/>
    </row>
    <row r="411" spans="1:11">
      <c r="A411" s="1"/>
      <c r="B411" s="1"/>
      <c r="C411" s="1"/>
      <c r="D411" s="1"/>
      <c r="G411" s="1"/>
      <c r="H411" s="1"/>
      <c r="I411" s="1"/>
      <c r="J411" s="1"/>
      <c r="K411" s="1"/>
    </row>
    <row r="412" spans="1:11">
      <c r="A412" s="1"/>
      <c r="B412" s="1"/>
      <c r="C412" s="1"/>
      <c r="D412" s="1"/>
      <c r="G412" s="1"/>
      <c r="H412" s="1"/>
      <c r="I412" s="1"/>
      <c r="J412" s="1"/>
      <c r="K412" s="1"/>
    </row>
    <row r="413" spans="1:11">
      <c r="A413" s="1"/>
      <c r="B413" s="1"/>
      <c r="C413" s="1"/>
      <c r="D413" s="1"/>
      <c r="G413" s="1"/>
      <c r="H413" s="1"/>
      <c r="I413" s="1"/>
      <c r="J413" s="1"/>
      <c r="K413" s="1"/>
    </row>
    <row r="414" spans="1:11">
      <c r="A414" s="1"/>
      <c r="B414" s="1"/>
      <c r="C414" s="1"/>
      <c r="D414" s="1"/>
      <c r="G414" s="1"/>
      <c r="H414" s="1"/>
      <c r="I414" s="1"/>
      <c r="J414" s="1"/>
      <c r="K414" s="1"/>
    </row>
    <row r="415" spans="1:11">
      <c r="A415" s="1"/>
      <c r="B415" s="1"/>
      <c r="C415" s="1"/>
      <c r="D415" s="1"/>
      <c r="G415" s="1"/>
      <c r="H415" s="1"/>
      <c r="I415" s="1"/>
      <c r="J415" s="1"/>
      <c r="K415" s="1"/>
    </row>
    <row r="416" spans="1:11">
      <c r="A416" s="1"/>
      <c r="B416" s="1"/>
      <c r="C416" s="1"/>
      <c r="D416" s="1"/>
      <c r="G416" s="1"/>
      <c r="H416" s="1"/>
      <c r="I416" s="1"/>
      <c r="J416" s="1"/>
      <c r="K416" s="1"/>
    </row>
    <row r="417" spans="1:11">
      <c r="A417" s="1"/>
      <c r="B417" s="1"/>
      <c r="C417" s="1"/>
      <c r="D417" s="1"/>
      <c r="G417" s="1"/>
      <c r="H417" s="1"/>
      <c r="I417" s="1"/>
      <c r="J417" s="1"/>
      <c r="K417" s="1"/>
    </row>
    <row r="418" spans="1:11">
      <c r="A418" s="1"/>
      <c r="B418" s="1"/>
      <c r="C418" s="1"/>
      <c r="D418" s="1"/>
      <c r="G418" s="1"/>
      <c r="H418" s="1"/>
      <c r="I418" s="1"/>
      <c r="J418" s="1"/>
      <c r="K418" s="1"/>
    </row>
    <row r="419" spans="1:11">
      <c r="A419" s="1"/>
      <c r="B419" s="1"/>
      <c r="C419" s="1"/>
      <c r="D419" s="1"/>
      <c r="G419" s="1"/>
      <c r="H419" s="1"/>
      <c r="I419" s="1"/>
      <c r="J419" s="1"/>
      <c r="K419" s="1"/>
    </row>
    <row r="420" spans="1:11">
      <c r="A420" s="1"/>
      <c r="B420" s="1"/>
      <c r="C420" s="1"/>
      <c r="D420" s="1"/>
      <c r="G420" s="1"/>
      <c r="H420" s="1"/>
      <c r="I420" s="1"/>
      <c r="J420" s="1"/>
      <c r="K420" s="1"/>
    </row>
    <row r="421" spans="1:11">
      <c r="A421" s="1"/>
      <c r="B421" s="1"/>
      <c r="C421" s="1"/>
      <c r="D421" s="1"/>
      <c r="G421" s="1"/>
      <c r="H421" s="1"/>
      <c r="I421" s="1"/>
      <c r="J421" s="1"/>
      <c r="K421" s="1"/>
    </row>
    <row r="422" spans="1:11">
      <c r="A422" s="1"/>
      <c r="B422" s="1"/>
      <c r="C422" s="1"/>
      <c r="D422" s="1"/>
      <c r="G422" s="1"/>
      <c r="H422" s="1"/>
      <c r="I422" s="1"/>
      <c r="J422" s="1"/>
      <c r="K422" s="1"/>
    </row>
    <row r="423" spans="1:11">
      <c r="A423" s="1"/>
      <c r="B423" s="1"/>
      <c r="C423" s="1"/>
      <c r="D423" s="1"/>
      <c r="G423" s="1"/>
      <c r="H423" s="1"/>
      <c r="I423" s="1"/>
      <c r="J423" s="1"/>
      <c r="K423" s="1"/>
    </row>
    <row r="424" spans="1:11">
      <c r="A424" s="1"/>
      <c r="B424" s="1"/>
      <c r="C424" s="1"/>
      <c r="D424" s="1"/>
      <c r="G424" s="1"/>
      <c r="H424" s="1"/>
      <c r="I424" s="1"/>
      <c r="J424" s="1"/>
      <c r="K424" s="1"/>
    </row>
    <row r="425" spans="1:11">
      <c r="A425" s="1"/>
      <c r="B425" s="1"/>
      <c r="C425" s="1"/>
      <c r="D425" s="1"/>
      <c r="G425" s="1"/>
      <c r="H425" s="1"/>
      <c r="I425" s="1"/>
      <c r="J425" s="1"/>
      <c r="K425" s="1"/>
    </row>
    <row r="426" spans="1:11">
      <c r="A426" s="1"/>
      <c r="B426" s="1"/>
      <c r="C426" s="1"/>
      <c r="D426" s="1"/>
      <c r="G426" s="1"/>
      <c r="H426" s="1"/>
      <c r="I426" s="1"/>
      <c r="J426" s="1"/>
      <c r="K426" s="1"/>
    </row>
    <row r="427" spans="1:11">
      <c r="A427" s="1"/>
      <c r="B427" s="1"/>
      <c r="C427" s="1"/>
      <c r="D427" s="1"/>
      <c r="G427" s="1"/>
      <c r="H427" s="1"/>
      <c r="I427" s="1"/>
      <c r="J427" s="1"/>
      <c r="K427" s="1"/>
    </row>
    <row r="428" spans="1:11">
      <c r="A428" s="1"/>
      <c r="B428" s="1"/>
      <c r="C428" s="1"/>
      <c r="D428" s="1"/>
      <c r="G428" s="1"/>
      <c r="H428" s="1"/>
      <c r="I428" s="1"/>
      <c r="J428" s="1"/>
      <c r="K428" s="1"/>
    </row>
    <row r="429" spans="1:11">
      <c r="A429" s="1"/>
      <c r="B429" s="1"/>
      <c r="C429" s="1"/>
      <c r="D429" s="1"/>
      <c r="G429" s="1"/>
      <c r="H429" s="1"/>
      <c r="I429" s="1"/>
      <c r="J429" s="1"/>
      <c r="K429" s="1"/>
    </row>
    <row r="430" spans="1:11">
      <c r="A430" s="1"/>
      <c r="B430" s="1"/>
      <c r="C430" s="1"/>
      <c r="D430" s="1"/>
      <c r="G430" s="1"/>
      <c r="H430" s="1"/>
      <c r="I430" s="1"/>
      <c r="J430" s="1"/>
      <c r="K430" s="1"/>
    </row>
    <row r="431" spans="1:11">
      <c r="A431" s="1"/>
      <c r="B431" s="1"/>
      <c r="C431" s="1"/>
      <c r="D431" s="1"/>
      <c r="G431" s="1"/>
      <c r="H431" s="1"/>
      <c r="I431" s="1"/>
      <c r="J431" s="1"/>
      <c r="K431" s="1"/>
    </row>
    <row r="432" spans="1:11">
      <c r="A432" s="1"/>
      <c r="B432" s="1"/>
      <c r="C432" s="1"/>
      <c r="D432" s="1"/>
      <c r="G432" s="1"/>
      <c r="H432" s="1"/>
      <c r="I432" s="1"/>
      <c r="J432" s="1"/>
      <c r="K432" s="1"/>
    </row>
    <row r="433" spans="1:11">
      <c r="A433" s="1"/>
      <c r="B433" s="1"/>
      <c r="C433" s="1"/>
      <c r="D433" s="1"/>
      <c r="G433" s="1"/>
      <c r="H433" s="1"/>
      <c r="I433" s="1"/>
      <c r="J433" s="1"/>
      <c r="K433" s="1"/>
    </row>
    <row r="434" spans="1:11">
      <c r="A434" s="1"/>
      <c r="B434" s="1"/>
      <c r="C434" s="1"/>
      <c r="D434" s="1"/>
      <c r="G434" s="1"/>
      <c r="H434" s="1"/>
      <c r="I434" s="1"/>
      <c r="J434" s="1"/>
      <c r="K434" s="1"/>
    </row>
    <row r="435" spans="1:11">
      <c r="A435" s="1"/>
      <c r="B435" s="1"/>
      <c r="C435" s="1"/>
      <c r="D435" s="1"/>
      <c r="G435" s="1"/>
      <c r="H435" s="1"/>
      <c r="I435" s="1"/>
      <c r="J435" s="1"/>
      <c r="K435" s="1"/>
    </row>
    <row r="436" spans="1:11">
      <c r="A436" s="1"/>
      <c r="B436" s="1"/>
      <c r="C436" s="1"/>
      <c r="D436" s="1"/>
      <c r="G436" s="1"/>
      <c r="H436" s="1"/>
      <c r="I436" s="1"/>
      <c r="J436" s="1"/>
      <c r="K436" s="1"/>
    </row>
    <row r="437" spans="1:11">
      <c r="A437" s="1"/>
      <c r="B437" s="1"/>
      <c r="C437" s="1"/>
      <c r="D437" s="1"/>
      <c r="G437" s="1"/>
      <c r="H437" s="1"/>
      <c r="I437" s="1"/>
      <c r="J437" s="1"/>
      <c r="K437" s="1"/>
    </row>
    <row r="438" spans="1:11">
      <c r="A438" s="1"/>
      <c r="B438" s="1"/>
      <c r="C438" s="1"/>
      <c r="D438" s="1"/>
      <c r="G438" s="1"/>
      <c r="H438" s="1"/>
      <c r="I438" s="1"/>
      <c r="J438" s="1"/>
      <c r="K438" s="1"/>
    </row>
    <row r="439" spans="1:11">
      <c r="A439" s="1"/>
      <c r="B439" s="1"/>
      <c r="C439" s="1"/>
      <c r="D439" s="1"/>
      <c r="G439" s="1"/>
      <c r="H439" s="1"/>
      <c r="I439" s="1"/>
      <c r="J439" s="1"/>
      <c r="K439" s="1"/>
    </row>
    <row r="440" spans="1:11">
      <c r="A440" s="1"/>
      <c r="B440" s="1"/>
      <c r="C440" s="1"/>
      <c r="D440" s="1"/>
      <c r="G440" s="1"/>
      <c r="H440" s="1"/>
      <c r="I440" s="1"/>
      <c r="J440" s="1"/>
      <c r="K440" s="1"/>
    </row>
    <row r="441" spans="1:11">
      <c r="A441" s="1"/>
      <c r="B441" s="1"/>
      <c r="C441" s="1"/>
      <c r="D441" s="1"/>
      <c r="G441" s="1"/>
      <c r="H441" s="1"/>
      <c r="I441" s="1"/>
      <c r="J441" s="1"/>
      <c r="K441" s="1"/>
    </row>
    <row r="442" spans="1:11">
      <c r="A442" s="1"/>
      <c r="B442" s="1"/>
      <c r="C442" s="1"/>
      <c r="D442" s="1"/>
      <c r="G442" s="1"/>
      <c r="H442" s="1"/>
      <c r="I442" s="1"/>
      <c r="J442" s="1"/>
      <c r="K442" s="1"/>
    </row>
    <row r="443" spans="1:11">
      <c r="A443" s="1"/>
      <c r="B443" s="1"/>
      <c r="C443" s="1"/>
      <c r="D443" s="1"/>
      <c r="G443" s="1"/>
      <c r="H443" s="1"/>
      <c r="I443" s="1"/>
      <c r="J443" s="1"/>
      <c r="K443" s="1"/>
    </row>
    <row r="444" spans="1:11">
      <c r="A444" s="1"/>
      <c r="B444" s="1"/>
      <c r="C444" s="1"/>
      <c r="D444" s="1"/>
      <c r="G444" s="1"/>
      <c r="H444" s="1"/>
      <c r="I444" s="1"/>
      <c r="J444" s="1"/>
      <c r="K444" s="1"/>
    </row>
    <row r="445" spans="1:11">
      <c r="A445" s="1"/>
      <c r="B445" s="1"/>
      <c r="C445" s="1"/>
      <c r="D445" s="1"/>
      <c r="G445" s="1"/>
      <c r="H445" s="1"/>
      <c r="I445" s="1"/>
      <c r="J445" s="1"/>
      <c r="K445" s="1"/>
    </row>
    <row r="446" spans="1:11">
      <c r="A446" s="1"/>
      <c r="B446" s="1"/>
      <c r="C446" s="1"/>
      <c r="D446" s="1"/>
      <c r="G446" s="1"/>
      <c r="H446" s="1"/>
      <c r="I446" s="1"/>
      <c r="J446" s="1"/>
      <c r="K446" s="1"/>
    </row>
    <row r="447" spans="1:11">
      <c r="A447" s="1"/>
      <c r="B447" s="1"/>
      <c r="C447" s="1"/>
      <c r="D447" s="1"/>
      <c r="G447" s="1"/>
      <c r="H447" s="1"/>
      <c r="I447" s="1"/>
      <c r="J447" s="1"/>
      <c r="K447" s="1"/>
    </row>
    <row r="448" spans="1:11">
      <c r="A448" s="1"/>
      <c r="B448" s="1"/>
      <c r="C448" s="1"/>
      <c r="D448" s="1"/>
      <c r="G448" s="1"/>
      <c r="H448" s="1"/>
      <c r="I448" s="1"/>
      <c r="J448" s="1"/>
      <c r="K448" s="1"/>
    </row>
    <row r="449" spans="1:11">
      <c r="A449" s="1"/>
      <c r="B449" s="1"/>
      <c r="C449" s="1"/>
      <c r="D449" s="1"/>
      <c r="G449" s="1"/>
      <c r="H449" s="1"/>
      <c r="I449" s="1"/>
      <c r="J449" s="1"/>
      <c r="K449" s="1"/>
    </row>
    <row r="450" spans="1:11">
      <c r="A450" s="1"/>
      <c r="B450" s="1"/>
      <c r="C450" s="1"/>
      <c r="D450" s="1"/>
      <c r="G450" s="1"/>
      <c r="H450" s="1"/>
      <c r="I450" s="1"/>
      <c r="J450" s="1"/>
      <c r="K450" s="1"/>
    </row>
    <row r="451" spans="1:11">
      <c r="A451" s="1"/>
      <c r="B451" s="1"/>
      <c r="C451" s="1"/>
      <c r="D451" s="1"/>
      <c r="G451" s="1"/>
      <c r="H451" s="1"/>
      <c r="I451" s="1"/>
      <c r="J451" s="1"/>
      <c r="K451" s="1"/>
    </row>
    <row r="452" spans="1:11">
      <c r="A452" s="1"/>
      <c r="B452" s="1"/>
      <c r="C452" s="1"/>
      <c r="D452" s="1"/>
      <c r="G452" s="1"/>
      <c r="H452" s="1"/>
      <c r="I452" s="1"/>
      <c r="J452" s="1"/>
      <c r="K452" s="1"/>
    </row>
    <row r="453" spans="1:11">
      <c r="A453" s="1"/>
      <c r="B453" s="1"/>
      <c r="C453" s="1"/>
      <c r="D453" s="1"/>
      <c r="G453" s="1"/>
      <c r="H453" s="1"/>
      <c r="I453" s="1"/>
      <c r="J453" s="1"/>
      <c r="K453" s="1"/>
    </row>
    <row r="454" spans="1:11">
      <c r="A454" s="1"/>
      <c r="B454" s="1"/>
      <c r="C454" s="1"/>
      <c r="D454" s="1"/>
      <c r="G454" s="1"/>
      <c r="H454" s="1"/>
      <c r="I454" s="1"/>
      <c r="J454" s="1"/>
      <c r="K454" s="1"/>
    </row>
    <row r="455" spans="1:11">
      <c r="A455" s="1"/>
      <c r="B455" s="1"/>
      <c r="C455" s="1"/>
      <c r="D455" s="1"/>
      <c r="G455" s="1"/>
      <c r="H455" s="1"/>
      <c r="I455" s="1"/>
      <c r="J455" s="1"/>
      <c r="K455" s="1"/>
    </row>
    <row r="456" spans="1:11">
      <c r="A456" s="1"/>
      <c r="B456" s="1"/>
      <c r="C456" s="1"/>
      <c r="D456" s="1"/>
      <c r="G456" s="1"/>
      <c r="H456" s="1"/>
      <c r="I456" s="1"/>
      <c r="J456" s="1"/>
      <c r="K456" s="1"/>
    </row>
    <row r="457" spans="1:11">
      <c r="A457" s="1"/>
      <c r="B457" s="1"/>
      <c r="C457" s="1"/>
      <c r="D457" s="1"/>
      <c r="G457" s="1"/>
      <c r="H457" s="1"/>
      <c r="I457" s="1"/>
      <c r="J457" s="1"/>
      <c r="K457" s="1"/>
    </row>
    <row r="458" spans="1:11">
      <c r="A458" s="1"/>
      <c r="B458" s="1"/>
      <c r="C458" s="1"/>
      <c r="D458" s="1"/>
      <c r="G458" s="1"/>
      <c r="H458" s="1"/>
      <c r="I458" s="1"/>
      <c r="J458" s="1"/>
      <c r="K458" s="1"/>
    </row>
    <row r="459" spans="1:11">
      <c r="A459" s="1"/>
      <c r="B459" s="1"/>
      <c r="C459" s="1"/>
      <c r="D459" s="1"/>
      <c r="G459" s="1"/>
      <c r="H459" s="1"/>
      <c r="I459" s="1"/>
      <c r="J459" s="1"/>
      <c r="K459" s="1"/>
    </row>
    <row r="460" spans="1:11">
      <c r="A460" s="1"/>
      <c r="B460" s="1"/>
      <c r="C460" s="1"/>
      <c r="D460" s="1"/>
      <c r="G460" s="1"/>
      <c r="H460" s="1"/>
      <c r="I460" s="1"/>
      <c r="J460" s="1"/>
      <c r="K460" s="1"/>
    </row>
    <row r="461" spans="1:11">
      <c r="A461" s="1"/>
      <c r="B461" s="1"/>
      <c r="C461" s="1"/>
      <c r="D461" s="1"/>
      <c r="G461" s="1"/>
      <c r="H461" s="1"/>
      <c r="I461" s="1"/>
      <c r="J461" s="1"/>
      <c r="K461" s="1"/>
    </row>
    <row r="462" spans="1:11">
      <c r="A462" s="1"/>
      <c r="B462" s="1"/>
      <c r="C462" s="1"/>
      <c r="D462" s="1"/>
      <c r="G462" s="1"/>
      <c r="H462" s="1"/>
      <c r="I462" s="1"/>
      <c r="J462" s="1"/>
      <c r="K462" s="1"/>
    </row>
    <row r="463" spans="1:11">
      <c r="A463" s="1"/>
      <c r="B463" s="1"/>
      <c r="C463" s="1"/>
      <c r="D463" s="1"/>
      <c r="G463" s="1"/>
      <c r="H463" s="1"/>
      <c r="I463" s="1"/>
      <c r="J463" s="1"/>
      <c r="K463" s="1"/>
    </row>
    <row r="464" spans="1:11">
      <c r="A464" s="1"/>
      <c r="B464" s="1"/>
      <c r="C464" s="1"/>
      <c r="D464" s="1"/>
      <c r="G464" s="1"/>
      <c r="H464" s="1"/>
      <c r="I464" s="1"/>
      <c r="J464" s="1"/>
      <c r="K464" s="1"/>
    </row>
    <row r="465" spans="1:11">
      <c r="A465" s="1"/>
      <c r="B465" s="1"/>
      <c r="C465" s="1"/>
      <c r="D465" s="1"/>
      <c r="G465" s="1"/>
      <c r="H465" s="1"/>
      <c r="I465" s="1"/>
      <c r="J465" s="1"/>
      <c r="K465" s="1"/>
    </row>
    <row r="466" spans="1:11">
      <c r="A466" s="1"/>
      <c r="B466" s="1"/>
      <c r="C466" s="1"/>
      <c r="D466" s="1"/>
      <c r="G466" s="1"/>
      <c r="H466" s="1"/>
      <c r="I466" s="1"/>
      <c r="J466" s="1"/>
      <c r="K466" s="1"/>
    </row>
    <row r="467" spans="1:11">
      <c r="A467" s="1"/>
      <c r="B467" s="1"/>
      <c r="C467" s="1"/>
      <c r="D467" s="1"/>
      <c r="G467" s="1"/>
      <c r="H467" s="1"/>
      <c r="I467" s="1"/>
      <c r="J467" s="1"/>
      <c r="K467" s="1"/>
    </row>
    <row r="468" spans="1:11">
      <c r="A468" s="1"/>
      <c r="B468" s="1"/>
      <c r="C468" s="1"/>
      <c r="D468" s="1"/>
      <c r="G468" s="1"/>
      <c r="H468" s="1"/>
      <c r="I468" s="1"/>
      <c r="J468" s="1"/>
      <c r="K468" s="1"/>
    </row>
    <row r="469" spans="1:11">
      <c r="A469" s="1"/>
      <c r="B469" s="1"/>
      <c r="C469" s="1"/>
      <c r="D469" s="1"/>
      <c r="G469" s="1"/>
      <c r="H469" s="1"/>
      <c r="I469" s="1"/>
      <c r="J469" s="1"/>
      <c r="K469" s="1"/>
    </row>
    <row r="470" spans="1:11">
      <c r="A470" s="1"/>
      <c r="B470" s="1"/>
      <c r="C470" s="1"/>
      <c r="D470" s="1"/>
      <c r="G470" s="1"/>
      <c r="H470" s="1"/>
      <c r="I470" s="1"/>
      <c r="J470" s="1"/>
      <c r="K470" s="1"/>
    </row>
    <row r="471" spans="1:11">
      <c r="A471" s="1"/>
      <c r="B471" s="1"/>
      <c r="C471" s="1"/>
      <c r="D471" s="1"/>
      <c r="G471" s="1"/>
      <c r="H471" s="1"/>
      <c r="I471" s="1"/>
      <c r="J471" s="1"/>
      <c r="K471" s="1"/>
    </row>
    <row r="472" spans="1:11">
      <c r="A472" s="1"/>
      <c r="B472" s="1"/>
      <c r="C472" s="1"/>
      <c r="D472" s="1"/>
      <c r="G472" s="1"/>
      <c r="H472" s="1"/>
      <c r="I472" s="1"/>
      <c r="J472" s="1"/>
      <c r="K472" s="1"/>
    </row>
    <row r="473" spans="1:11">
      <c r="A473" s="1"/>
      <c r="B473" s="1"/>
      <c r="C473" s="1"/>
      <c r="D473" s="1"/>
      <c r="G473" s="1"/>
      <c r="H473" s="1"/>
      <c r="I473" s="1"/>
      <c r="J473" s="1"/>
      <c r="K473" s="1"/>
    </row>
    <row r="474" spans="1:11">
      <c r="A474" s="1"/>
      <c r="B474" s="1"/>
      <c r="C474" s="1"/>
      <c r="D474" s="1"/>
      <c r="G474" s="1"/>
      <c r="H474" s="1"/>
      <c r="I474" s="1"/>
      <c r="J474" s="1"/>
      <c r="K474" s="1"/>
    </row>
    <row r="475" spans="1:11">
      <c r="A475" s="1"/>
      <c r="B475" s="1"/>
      <c r="C475" s="1"/>
      <c r="D475" s="1"/>
      <c r="G475" s="1"/>
      <c r="H475" s="1"/>
      <c r="I475" s="1"/>
      <c r="J475" s="1"/>
      <c r="K475" s="1"/>
    </row>
    <row r="476" spans="1:11">
      <c r="A476" s="1"/>
      <c r="B476" s="1"/>
      <c r="C476" s="1"/>
      <c r="D476" s="1"/>
      <c r="G476" s="1"/>
      <c r="H476" s="1"/>
      <c r="I476" s="1"/>
      <c r="J476" s="1"/>
      <c r="K476" s="1"/>
    </row>
    <row r="477" spans="1:11">
      <c r="A477" s="1"/>
      <c r="B477" s="1"/>
      <c r="C477" s="1"/>
      <c r="D477" s="1"/>
      <c r="G477" s="1"/>
      <c r="H477" s="1"/>
      <c r="I477" s="1"/>
      <c r="J477" s="1"/>
      <c r="K477" s="1"/>
    </row>
    <row r="478" spans="1:11">
      <c r="A478" s="1"/>
      <c r="B478" s="1"/>
      <c r="C478" s="1"/>
      <c r="D478" s="1"/>
      <c r="G478" s="1"/>
      <c r="H478" s="1"/>
      <c r="I478" s="1"/>
      <c r="J478" s="1"/>
      <c r="K478" s="1"/>
    </row>
    <row r="479" spans="1:11">
      <c r="A479" s="1"/>
      <c r="B479" s="1"/>
      <c r="C479" s="1"/>
      <c r="D479" s="1"/>
      <c r="G479" s="1"/>
      <c r="H479" s="1"/>
      <c r="I479" s="1"/>
      <c r="J479" s="1"/>
      <c r="K479" s="1"/>
    </row>
    <row r="480" spans="1:11">
      <c r="A480" s="1"/>
      <c r="B480" s="1"/>
      <c r="C480" s="1"/>
      <c r="D480" s="1"/>
      <c r="G480" s="1"/>
      <c r="H480" s="1"/>
      <c r="I480" s="1"/>
      <c r="J480" s="1"/>
      <c r="K480" s="1"/>
    </row>
    <row r="481" spans="1:11">
      <c r="A481" s="1"/>
      <c r="B481" s="1"/>
      <c r="C481" s="1"/>
      <c r="D481" s="1"/>
      <c r="G481" s="1"/>
      <c r="H481" s="1"/>
      <c r="I481" s="1"/>
      <c r="J481" s="1"/>
      <c r="K481" s="1"/>
    </row>
    <row r="482" spans="1:11">
      <c r="A482" s="1"/>
      <c r="B482" s="1"/>
      <c r="C482" s="1"/>
      <c r="D482" s="1"/>
      <c r="G482" s="1"/>
      <c r="H482" s="1"/>
      <c r="I482" s="1"/>
      <c r="J482" s="1"/>
      <c r="K482" s="1"/>
    </row>
    <row r="483" spans="1:11">
      <c r="A483" s="1"/>
      <c r="B483" s="1"/>
      <c r="C483" s="1"/>
      <c r="D483" s="1"/>
      <c r="G483" s="1"/>
      <c r="H483" s="1"/>
      <c r="I483" s="1"/>
      <c r="J483" s="1"/>
      <c r="K483" s="1"/>
    </row>
    <row r="484" spans="1:11">
      <c r="A484" s="1"/>
      <c r="B484" s="1"/>
      <c r="C484" s="1"/>
      <c r="D484" s="1"/>
      <c r="G484" s="1"/>
      <c r="H484" s="1"/>
      <c r="I484" s="1"/>
      <c r="J484" s="1"/>
      <c r="K484" s="1"/>
    </row>
    <row r="485" spans="1:11">
      <c r="A485" s="1"/>
      <c r="B485" s="1"/>
      <c r="C485" s="1"/>
      <c r="D485" s="1"/>
      <c r="G485" s="1"/>
      <c r="H485" s="1"/>
      <c r="I485" s="1"/>
      <c r="J485" s="1"/>
      <c r="K485" s="1"/>
    </row>
    <row r="486" spans="1:11">
      <c r="A486" s="1"/>
      <c r="B486" s="1"/>
      <c r="C486" s="1"/>
      <c r="D486" s="1"/>
      <c r="G486" s="1"/>
      <c r="H486" s="1"/>
      <c r="I486" s="1"/>
      <c r="J486" s="1"/>
      <c r="K486" s="1"/>
    </row>
    <row r="487" spans="1:11">
      <c r="A487" s="1"/>
      <c r="B487" s="1"/>
      <c r="C487" s="1"/>
      <c r="D487" s="1"/>
      <c r="G487" s="1"/>
      <c r="H487" s="1"/>
      <c r="I487" s="1"/>
      <c r="J487" s="1"/>
      <c r="K487" s="1"/>
    </row>
    <row r="488" spans="1:11">
      <c r="A488" s="1"/>
      <c r="B488" s="1"/>
      <c r="C488" s="1"/>
      <c r="D488" s="1"/>
      <c r="G488" s="1"/>
      <c r="H488" s="1"/>
      <c r="I488" s="1"/>
      <c r="J488" s="1"/>
      <c r="K488" s="1"/>
    </row>
    <row r="489" spans="1:11">
      <c r="A489" s="1"/>
      <c r="B489" s="1"/>
      <c r="C489" s="1"/>
      <c r="D489" s="1"/>
      <c r="G489" s="1"/>
      <c r="H489" s="1"/>
      <c r="I489" s="1"/>
      <c r="J489" s="1"/>
      <c r="K489" s="1"/>
    </row>
    <row r="490" spans="1:11">
      <c r="A490" s="1"/>
      <c r="B490" s="1"/>
      <c r="C490" s="1"/>
      <c r="D490" s="1"/>
      <c r="G490" s="1"/>
      <c r="H490" s="1"/>
      <c r="I490" s="1"/>
      <c r="J490" s="1"/>
      <c r="K490" s="1"/>
    </row>
    <row r="491" spans="1:11">
      <c r="A491" s="1"/>
      <c r="B491" s="1"/>
      <c r="C491" s="1"/>
      <c r="D491" s="1"/>
      <c r="G491" s="1"/>
      <c r="H491" s="1"/>
      <c r="I491" s="1"/>
      <c r="J491" s="1"/>
      <c r="K491" s="1"/>
    </row>
    <row r="492" spans="1:11">
      <c r="A492" s="1"/>
      <c r="B492" s="1"/>
      <c r="C492" s="1"/>
      <c r="D492" s="1"/>
      <c r="G492" s="1"/>
      <c r="H492" s="1"/>
      <c r="I492" s="1"/>
      <c r="J492" s="1"/>
      <c r="K492" s="1"/>
    </row>
    <row r="493" spans="1:11">
      <c r="A493" s="1"/>
      <c r="B493" s="1"/>
      <c r="C493" s="1"/>
      <c r="D493" s="1"/>
      <c r="G493" s="1"/>
      <c r="H493" s="1"/>
      <c r="I493" s="1"/>
      <c r="J493" s="1"/>
      <c r="K493" s="1"/>
    </row>
    <row r="494" spans="1:11">
      <c r="A494" s="1"/>
      <c r="B494" s="1"/>
      <c r="C494" s="1"/>
      <c r="D494" s="1"/>
      <c r="G494" s="1"/>
      <c r="H494" s="1"/>
      <c r="I494" s="1"/>
      <c r="J494" s="1"/>
      <c r="K494" s="1"/>
    </row>
    <row r="495" spans="1:11">
      <c r="A495" s="1"/>
      <c r="B495" s="1"/>
      <c r="C495" s="1"/>
      <c r="D495" s="1"/>
      <c r="G495" s="1"/>
      <c r="H495" s="1"/>
      <c r="I495" s="1"/>
      <c r="J495" s="1"/>
      <c r="K495" s="1"/>
    </row>
    <row r="496" spans="1:11">
      <c r="A496" s="1"/>
      <c r="B496" s="1"/>
      <c r="C496" s="1"/>
      <c r="D496" s="1"/>
      <c r="G496" s="1"/>
      <c r="H496" s="1"/>
      <c r="I496" s="1"/>
      <c r="J496" s="1"/>
      <c r="K496" s="1"/>
    </row>
    <row r="497" spans="1:11">
      <c r="A497" s="1"/>
      <c r="B497" s="1"/>
      <c r="C497" s="1"/>
      <c r="D497" s="1"/>
      <c r="G497" s="1"/>
      <c r="H497" s="1"/>
      <c r="I497" s="1"/>
      <c r="J497" s="1"/>
      <c r="K497" s="1"/>
    </row>
    <row r="498" spans="1:11">
      <c r="A498" s="1"/>
      <c r="B498" s="1"/>
      <c r="C498" s="1"/>
      <c r="D498" s="1"/>
      <c r="G498" s="1"/>
      <c r="H498" s="1"/>
      <c r="I498" s="1"/>
      <c r="J498" s="1"/>
      <c r="K498" s="1"/>
    </row>
    <row r="499" spans="1:11">
      <c r="A499" s="1"/>
      <c r="B499" s="1"/>
      <c r="C499" s="1"/>
      <c r="D499" s="1"/>
      <c r="G499" s="1"/>
      <c r="H499" s="1"/>
      <c r="I499" s="1"/>
      <c r="J499" s="1"/>
      <c r="K499" s="1"/>
    </row>
    <row r="500" spans="1:11">
      <c r="A500" s="1"/>
      <c r="B500" s="1"/>
      <c r="C500" s="1"/>
      <c r="D500" s="1"/>
      <c r="G500" s="1"/>
      <c r="H500" s="1"/>
      <c r="I500" s="1"/>
      <c r="J500" s="1"/>
      <c r="K500" s="1"/>
    </row>
    <row r="501" spans="1:11">
      <c r="A501" s="1"/>
      <c r="B501" s="1"/>
      <c r="C501" s="1"/>
      <c r="D501" s="1"/>
      <c r="G501" s="1"/>
      <c r="H501" s="1"/>
      <c r="I501" s="1"/>
      <c r="J501" s="1"/>
      <c r="K501" s="1"/>
    </row>
    <row r="502" spans="1:11">
      <c r="A502" s="1"/>
      <c r="B502" s="1"/>
      <c r="C502" s="1"/>
      <c r="D502" s="1"/>
      <c r="G502" s="1"/>
      <c r="H502" s="1"/>
      <c r="I502" s="1"/>
      <c r="J502" s="1"/>
      <c r="K502" s="1"/>
    </row>
    <row r="503" spans="1:11">
      <c r="A503" s="1"/>
      <c r="B503" s="1"/>
      <c r="C503" s="1"/>
      <c r="D503" s="1"/>
      <c r="G503" s="1"/>
      <c r="H503" s="1"/>
      <c r="I503" s="1"/>
      <c r="J503" s="1"/>
      <c r="K503" s="1"/>
    </row>
    <row r="504" spans="1:11">
      <c r="A504" s="1"/>
      <c r="B504" s="1"/>
      <c r="C504" s="1"/>
      <c r="D504" s="1"/>
      <c r="G504" s="1"/>
      <c r="H504" s="1"/>
      <c r="I504" s="1"/>
      <c r="J504" s="1"/>
      <c r="K504" s="1"/>
    </row>
    <row r="505" spans="1:11">
      <c r="A505" s="1"/>
      <c r="B505" s="1"/>
      <c r="C505" s="1"/>
      <c r="D505" s="1"/>
      <c r="G505" s="1"/>
      <c r="H505" s="1"/>
      <c r="I505" s="1"/>
      <c r="J505" s="1"/>
      <c r="K505" s="1"/>
    </row>
    <row r="506" spans="1:11">
      <c r="A506" s="1"/>
      <c r="B506" s="1"/>
      <c r="C506" s="1"/>
      <c r="D506" s="1"/>
      <c r="G506" s="1"/>
      <c r="H506" s="1"/>
      <c r="I506" s="1"/>
      <c r="J506" s="1"/>
      <c r="K506" s="1"/>
    </row>
    <row r="507" spans="1:11">
      <c r="A507" s="1"/>
      <c r="B507" s="1"/>
      <c r="C507" s="1"/>
      <c r="D507" s="1"/>
      <c r="G507" s="1"/>
      <c r="H507" s="1"/>
      <c r="I507" s="1"/>
      <c r="J507" s="1"/>
      <c r="K507" s="1"/>
    </row>
    <row r="508" spans="1:11">
      <c r="A508" s="1"/>
      <c r="B508" s="1"/>
      <c r="C508" s="1"/>
      <c r="D508" s="1"/>
      <c r="G508" s="1"/>
      <c r="H508" s="1"/>
      <c r="I508" s="1"/>
      <c r="J508" s="1"/>
      <c r="K508" s="1"/>
    </row>
    <row r="509" spans="1:11">
      <c r="A509" s="1"/>
      <c r="B509" s="1"/>
      <c r="C509" s="1"/>
      <c r="D509" s="1"/>
      <c r="G509" s="1"/>
      <c r="H509" s="1"/>
      <c r="I509" s="1"/>
      <c r="J509" s="1"/>
      <c r="K509" s="1"/>
    </row>
    <row r="510" spans="1:11">
      <c r="A510" s="1"/>
      <c r="B510" s="1"/>
      <c r="C510" s="1"/>
      <c r="D510" s="1"/>
      <c r="G510" s="1"/>
      <c r="H510" s="1"/>
      <c r="I510" s="1"/>
      <c r="J510" s="1"/>
      <c r="K510" s="1"/>
    </row>
    <row r="511" spans="1:11">
      <c r="A511" s="1"/>
      <c r="B511" s="1"/>
      <c r="C511" s="1"/>
      <c r="D511" s="1"/>
      <c r="G511" s="1"/>
      <c r="H511" s="1"/>
      <c r="I511" s="1"/>
      <c r="J511" s="1"/>
      <c r="K511" s="1"/>
    </row>
    <row r="512" spans="1:11">
      <c r="A512" s="1"/>
      <c r="B512" s="1"/>
      <c r="C512" s="1"/>
      <c r="D512" s="1"/>
      <c r="G512" s="1"/>
      <c r="H512" s="1"/>
      <c r="I512" s="1"/>
      <c r="J512" s="1"/>
      <c r="K512" s="1"/>
    </row>
    <row r="513" spans="1:11">
      <c r="A513" s="1"/>
      <c r="B513" s="1"/>
      <c r="C513" s="1"/>
      <c r="D513" s="1"/>
      <c r="G513" s="1"/>
      <c r="H513" s="1"/>
      <c r="I513" s="1"/>
      <c r="J513" s="1"/>
      <c r="K513" s="1"/>
    </row>
    <row r="514" spans="1:11">
      <c r="A514" s="1"/>
      <c r="B514" s="1"/>
      <c r="C514" s="1"/>
      <c r="D514" s="1"/>
      <c r="G514" s="1"/>
      <c r="H514" s="1"/>
      <c r="I514" s="1"/>
      <c r="J514" s="1"/>
      <c r="K514" s="1"/>
    </row>
    <row r="515" spans="1:11">
      <c r="A515" s="1"/>
      <c r="B515" s="1"/>
      <c r="C515" s="1"/>
      <c r="D515" s="1"/>
      <c r="G515" s="1"/>
      <c r="H515" s="1"/>
      <c r="I515" s="1"/>
      <c r="J515" s="1"/>
      <c r="K515" s="1"/>
    </row>
    <row r="516" spans="1:11">
      <c r="A516" s="1"/>
      <c r="B516" s="1"/>
      <c r="C516" s="1"/>
      <c r="D516" s="1"/>
      <c r="G516" s="1"/>
      <c r="H516" s="1"/>
      <c r="I516" s="1"/>
      <c r="J516" s="1"/>
      <c r="K516" s="1"/>
    </row>
    <row r="517" spans="1:11">
      <c r="A517" s="1"/>
      <c r="B517" s="1"/>
      <c r="C517" s="1"/>
      <c r="D517" s="1"/>
      <c r="G517" s="1"/>
      <c r="H517" s="1"/>
      <c r="I517" s="1"/>
      <c r="J517" s="1"/>
      <c r="K517" s="1"/>
    </row>
    <row r="518" spans="1:11">
      <c r="A518" s="1"/>
      <c r="B518" s="1"/>
      <c r="C518" s="1"/>
      <c r="D518" s="1"/>
      <c r="G518" s="1"/>
      <c r="H518" s="1"/>
      <c r="I518" s="1"/>
      <c r="J518" s="1"/>
      <c r="K518" s="1"/>
    </row>
    <row r="519" spans="1:11">
      <c r="A519" s="1"/>
      <c r="B519" s="1"/>
      <c r="C519" s="1"/>
      <c r="D519" s="1"/>
      <c r="G519" s="1"/>
      <c r="H519" s="1"/>
      <c r="I519" s="1"/>
      <c r="J519" s="1"/>
      <c r="K519" s="1"/>
    </row>
    <row r="520" spans="1:11">
      <c r="A520" s="1"/>
      <c r="B520" s="1"/>
      <c r="C520" s="1"/>
      <c r="D520" s="1"/>
      <c r="G520" s="1"/>
      <c r="H520" s="1"/>
      <c r="I520" s="1"/>
      <c r="J520" s="1"/>
      <c r="K520" s="1"/>
    </row>
    <row r="521" spans="1:11">
      <c r="A521" s="1"/>
      <c r="B521" s="1"/>
      <c r="C521" s="1"/>
      <c r="D521" s="1"/>
      <c r="G521" s="1"/>
      <c r="H521" s="1"/>
      <c r="I521" s="1"/>
      <c r="J521" s="1"/>
      <c r="K521" s="1"/>
    </row>
    <row r="522" spans="1:11">
      <c r="A522" s="1"/>
      <c r="B522" s="1"/>
      <c r="C522" s="1"/>
      <c r="D522" s="1"/>
      <c r="G522" s="1"/>
      <c r="H522" s="1"/>
      <c r="I522" s="1"/>
      <c r="J522" s="1"/>
      <c r="K522" s="1"/>
    </row>
    <row r="523" spans="1:11">
      <c r="A523" s="1"/>
      <c r="B523" s="1"/>
      <c r="C523" s="1"/>
      <c r="D523" s="1"/>
      <c r="G523" s="1"/>
      <c r="H523" s="1"/>
      <c r="I523" s="1"/>
      <c r="J523" s="1"/>
      <c r="K523" s="1"/>
    </row>
    <row r="524" spans="1:11">
      <c r="A524" s="1"/>
      <c r="B524" s="1"/>
      <c r="C524" s="1"/>
      <c r="D524" s="1"/>
      <c r="G524" s="1"/>
      <c r="H524" s="1"/>
      <c r="I524" s="1"/>
      <c r="J524" s="1"/>
      <c r="K524" s="1"/>
    </row>
    <row r="525" spans="1:11">
      <c r="A525" s="1"/>
      <c r="B525" s="1"/>
      <c r="C525" s="1"/>
      <c r="D525" s="1"/>
      <c r="G525" s="1"/>
      <c r="H525" s="1"/>
      <c r="I525" s="1"/>
      <c r="J525" s="1"/>
      <c r="K525" s="1"/>
    </row>
    <row r="526" spans="1:11">
      <c r="A526" s="1"/>
      <c r="B526" s="1"/>
      <c r="C526" s="1"/>
      <c r="D526" s="1"/>
      <c r="G526" s="1"/>
      <c r="H526" s="1"/>
      <c r="I526" s="1"/>
      <c r="J526" s="1"/>
      <c r="K526" s="1"/>
    </row>
    <row r="527" spans="1:11">
      <c r="A527" s="1"/>
      <c r="B527" s="1"/>
      <c r="C527" s="1"/>
      <c r="D527" s="1"/>
      <c r="G527" s="1"/>
      <c r="H527" s="1"/>
      <c r="I527" s="1"/>
      <c r="J527" s="1"/>
      <c r="K527" s="1"/>
    </row>
    <row r="528" spans="1:11">
      <c r="A528" s="1"/>
      <c r="B528" s="1"/>
      <c r="C528" s="1"/>
      <c r="D528" s="1"/>
      <c r="G528" s="1"/>
      <c r="H528" s="1"/>
      <c r="I528" s="1"/>
      <c r="J528" s="1"/>
      <c r="K528" s="1"/>
    </row>
    <row r="529" spans="1:11">
      <c r="A529" s="1"/>
      <c r="B529" s="1"/>
      <c r="C529" s="1"/>
      <c r="D529" s="1"/>
      <c r="G529" s="1"/>
      <c r="H529" s="1"/>
      <c r="I529" s="1"/>
      <c r="J529" s="1"/>
      <c r="K529" s="1"/>
    </row>
    <row r="530" spans="1:11">
      <c r="A530" s="1"/>
      <c r="B530" s="1"/>
      <c r="C530" s="1"/>
      <c r="D530" s="1"/>
      <c r="G530" s="1"/>
      <c r="H530" s="1"/>
      <c r="I530" s="1"/>
      <c r="J530" s="1"/>
      <c r="K530" s="1"/>
    </row>
    <row r="531" spans="1:11">
      <c r="A531" s="1"/>
      <c r="B531" s="1"/>
      <c r="C531" s="1"/>
      <c r="D531" s="1"/>
      <c r="G531" s="1"/>
      <c r="H531" s="1"/>
      <c r="I531" s="1"/>
      <c r="J531" s="1"/>
      <c r="K531" s="1"/>
    </row>
    <row r="532" spans="1:11">
      <c r="A532" s="1"/>
      <c r="B532" s="1"/>
      <c r="C532" s="1"/>
      <c r="D532" s="1"/>
      <c r="G532" s="1"/>
      <c r="H532" s="1"/>
      <c r="I532" s="1"/>
      <c r="J532" s="1"/>
      <c r="K532" s="1"/>
    </row>
    <row r="533" spans="1:11">
      <c r="A533" s="1"/>
      <c r="B533" s="1"/>
      <c r="C533" s="1"/>
      <c r="D533" s="1"/>
      <c r="G533" s="1"/>
      <c r="H533" s="1"/>
      <c r="I533" s="1"/>
      <c r="J533" s="1"/>
      <c r="K533" s="1"/>
    </row>
    <row r="534" spans="1:11">
      <c r="A534" s="1"/>
      <c r="B534" s="1"/>
      <c r="C534" s="1"/>
      <c r="D534" s="1"/>
      <c r="G534" s="1"/>
      <c r="H534" s="1"/>
      <c r="I534" s="1"/>
      <c r="J534" s="1"/>
      <c r="K534" s="1"/>
    </row>
    <row r="535" spans="1:11">
      <c r="A535" s="1"/>
      <c r="B535" s="1"/>
      <c r="C535" s="1"/>
      <c r="D535" s="1"/>
      <c r="G535" s="1"/>
      <c r="H535" s="1"/>
      <c r="I535" s="1"/>
      <c r="J535" s="1"/>
      <c r="K535" s="1"/>
    </row>
    <row r="536" spans="1:11">
      <c r="A536" s="1"/>
      <c r="B536" s="1"/>
      <c r="C536" s="1"/>
      <c r="D536" s="1"/>
      <c r="G536" s="1"/>
      <c r="H536" s="1"/>
      <c r="I536" s="1"/>
      <c r="J536" s="1"/>
      <c r="K536" s="1"/>
    </row>
    <row r="537" spans="1:11">
      <c r="A537" s="1"/>
      <c r="B537" s="1"/>
      <c r="C537" s="1"/>
      <c r="D537" s="1"/>
      <c r="G537" s="1"/>
      <c r="H537" s="1"/>
      <c r="I537" s="1"/>
      <c r="J537" s="1"/>
      <c r="K537" s="1"/>
    </row>
    <row r="538" spans="1:11">
      <c r="A538" s="1"/>
      <c r="B538" s="1"/>
      <c r="C538" s="1"/>
      <c r="D538" s="1"/>
      <c r="G538" s="1"/>
      <c r="H538" s="1"/>
      <c r="I538" s="1"/>
      <c r="J538" s="1"/>
      <c r="K538" s="1"/>
    </row>
    <row r="539" spans="1:11">
      <c r="A539" s="1"/>
      <c r="B539" s="1"/>
      <c r="C539" s="1"/>
      <c r="D539" s="1"/>
      <c r="G539" s="1"/>
      <c r="H539" s="1"/>
      <c r="I539" s="1"/>
      <c r="J539" s="1"/>
      <c r="K539" s="1"/>
    </row>
    <row r="540" spans="1:11">
      <c r="A540" s="1"/>
      <c r="B540" s="1"/>
      <c r="C540" s="1"/>
      <c r="D540" s="1"/>
      <c r="G540" s="1"/>
      <c r="H540" s="1"/>
      <c r="I540" s="1"/>
      <c r="J540" s="1"/>
      <c r="K540" s="1"/>
    </row>
    <row r="541" spans="1:11">
      <c r="A541" s="1"/>
      <c r="B541" s="1"/>
      <c r="C541" s="1"/>
      <c r="D541" s="1"/>
      <c r="G541" s="1"/>
      <c r="H541" s="1"/>
      <c r="I541" s="1"/>
      <c r="J541" s="1"/>
      <c r="K541" s="1"/>
    </row>
    <row r="542" spans="1:11">
      <c r="A542" s="1"/>
      <c r="B542" s="1"/>
      <c r="C542" s="1"/>
      <c r="D542" s="1"/>
      <c r="G542" s="1"/>
      <c r="H542" s="1"/>
      <c r="I542" s="1"/>
      <c r="J542" s="1"/>
      <c r="K542" s="1"/>
    </row>
    <row r="543" spans="1:11">
      <c r="A543" s="1"/>
      <c r="B543" s="1"/>
      <c r="C543" s="1"/>
      <c r="D543" s="1"/>
      <c r="G543" s="1"/>
      <c r="H543" s="1"/>
      <c r="I543" s="1"/>
      <c r="J543" s="1"/>
      <c r="K543" s="1"/>
    </row>
    <row r="544" spans="1:11">
      <c r="A544" s="1"/>
      <c r="B544" s="1"/>
      <c r="C544" s="1"/>
      <c r="D544" s="1"/>
      <c r="G544" s="1"/>
      <c r="H544" s="1"/>
      <c r="I544" s="1"/>
      <c r="J544" s="1"/>
      <c r="K544" s="1"/>
    </row>
    <row r="545" spans="1:11">
      <c r="A545" s="1"/>
      <c r="B545" s="1"/>
      <c r="C545" s="1"/>
      <c r="D545" s="1"/>
      <c r="G545" s="1"/>
      <c r="H545" s="1"/>
      <c r="I545" s="1"/>
      <c r="J545" s="1"/>
      <c r="K545" s="1"/>
    </row>
    <row r="546" spans="1:11">
      <c r="A546" s="1"/>
      <c r="B546" s="1"/>
      <c r="C546" s="1"/>
      <c r="D546" s="1"/>
      <c r="G546" s="1"/>
      <c r="H546" s="1"/>
      <c r="I546" s="1"/>
      <c r="J546" s="1"/>
      <c r="K546" s="1"/>
    </row>
    <row r="547" spans="1:11">
      <c r="A547" s="1"/>
      <c r="B547" s="1"/>
      <c r="C547" s="1"/>
      <c r="D547" s="1"/>
      <c r="G547" s="1"/>
      <c r="H547" s="1"/>
      <c r="I547" s="1"/>
      <c r="J547" s="1"/>
      <c r="K547" s="1"/>
    </row>
    <row r="548" spans="1:11">
      <c r="A548" s="1"/>
      <c r="B548" s="1"/>
      <c r="C548" s="1"/>
      <c r="D548" s="1"/>
      <c r="G548" s="1"/>
      <c r="H548" s="1"/>
      <c r="I548" s="1"/>
      <c r="J548" s="1"/>
      <c r="K548" s="1"/>
    </row>
    <row r="549" spans="1:11">
      <c r="A549" s="1"/>
      <c r="B549" s="1"/>
      <c r="C549" s="1"/>
      <c r="D549" s="1"/>
      <c r="G549" s="1"/>
      <c r="H549" s="1"/>
      <c r="I549" s="1"/>
      <c r="J549" s="1"/>
      <c r="K549" s="1"/>
    </row>
    <row r="550" spans="1:11">
      <c r="A550" s="1"/>
      <c r="B550" s="1"/>
      <c r="C550" s="1"/>
      <c r="D550" s="1"/>
      <c r="G550" s="1"/>
      <c r="H550" s="1"/>
      <c r="I550" s="1"/>
      <c r="J550" s="1"/>
      <c r="K550" s="1"/>
    </row>
    <row r="551" spans="1:11">
      <c r="A551" s="1"/>
      <c r="B551" s="1"/>
      <c r="C551" s="1"/>
      <c r="D551" s="1"/>
      <c r="G551" s="1"/>
      <c r="H551" s="1"/>
      <c r="I551" s="1"/>
      <c r="J551" s="1"/>
      <c r="K551" s="1"/>
    </row>
    <row r="552" spans="1:11">
      <c r="A552" s="1"/>
      <c r="B552" s="1"/>
      <c r="C552" s="1"/>
      <c r="D552" s="1"/>
      <c r="G552" s="1"/>
      <c r="H552" s="1"/>
      <c r="I552" s="1"/>
      <c r="J552" s="1"/>
      <c r="K552" s="1"/>
    </row>
    <row r="553" spans="1:11">
      <c r="A553" s="1"/>
      <c r="B553" s="1"/>
      <c r="C553" s="1"/>
      <c r="D553" s="1"/>
      <c r="G553" s="1"/>
      <c r="H553" s="1"/>
      <c r="I553" s="1"/>
      <c r="J553" s="1"/>
      <c r="K553" s="1"/>
    </row>
    <row r="554" spans="1:11">
      <c r="A554" s="1"/>
      <c r="B554" s="1"/>
      <c r="C554" s="1"/>
      <c r="D554" s="1"/>
      <c r="G554" s="1"/>
      <c r="H554" s="1"/>
      <c r="I554" s="1"/>
      <c r="J554" s="1"/>
      <c r="K554" s="1"/>
    </row>
    <row r="555" spans="1:11">
      <c r="A555" s="1"/>
      <c r="B555" s="1"/>
      <c r="C555" s="1"/>
      <c r="D555" s="1"/>
      <c r="G555" s="1"/>
      <c r="H555" s="1"/>
      <c r="I555" s="1"/>
      <c r="J555" s="1"/>
      <c r="K555" s="1"/>
    </row>
    <row r="556" spans="1:11">
      <c r="A556" s="1"/>
      <c r="B556" s="1"/>
      <c r="C556" s="1"/>
      <c r="D556" s="1"/>
      <c r="G556" s="1"/>
      <c r="H556" s="1"/>
      <c r="I556" s="1"/>
      <c r="J556" s="1"/>
      <c r="K556" s="1"/>
    </row>
    <row r="557" spans="1:11">
      <c r="A557" s="1"/>
      <c r="B557" s="1"/>
      <c r="C557" s="1"/>
      <c r="D557" s="1"/>
      <c r="G557" s="1"/>
      <c r="H557" s="1"/>
      <c r="I557" s="1"/>
      <c r="J557" s="1"/>
      <c r="K557" s="1"/>
    </row>
    <row r="558" spans="1:11">
      <c r="A558" s="1"/>
      <c r="B558" s="1"/>
      <c r="C558" s="1"/>
      <c r="D558" s="1"/>
      <c r="G558" s="1"/>
      <c r="H558" s="1"/>
      <c r="I558" s="1"/>
      <c r="J558" s="1"/>
      <c r="K558" s="1"/>
    </row>
    <row r="559" spans="1:11">
      <c r="A559" s="1"/>
      <c r="B559" s="1"/>
      <c r="C559" s="1"/>
      <c r="D559" s="1"/>
      <c r="G559" s="1"/>
      <c r="H559" s="1"/>
      <c r="I559" s="1"/>
      <c r="J559" s="1"/>
      <c r="K559" s="1"/>
    </row>
    <row r="560" spans="1:11">
      <c r="A560" s="1"/>
      <c r="B560" s="1"/>
      <c r="C560" s="1"/>
      <c r="D560" s="1"/>
      <c r="G560" s="1"/>
      <c r="H560" s="1"/>
      <c r="I560" s="1"/>
      <c r="J560" s="1"/>
      <c r="K560" s="1"/>
    </row>
    <row r="561" spans="1:11">
      <c r="A561" s="1"/>
      <c r="B561" s="1"/>
      <c r="C561" s="1"/>
      <c r="D561" s="1"/>
      <c r="G561" s="1"/>
      <c r="H561" s="1"/>
      <c r="I561" s="1"/>
      <c r="J561" s="1"/>
      <c r="K561" s="1"/>
    </row>
    <row r="562" spans="1:11">
      <c r="A562" s="1"/>
      <c r="B562" s="1"/>
      <c r="C562" s="1"/>
      <c r="D562" s="1"/>
      <c r="G562" s="1"/>
      <c r="H562" s="1"/>
      <c r="I562" s="1"/>
      <c r="J562" s="1"/>
      <c r="K562" s="1"/>
    </row>
    <row r="563" spans="1:11">
      <c r="A563" s="1"/>
      <c r="B563" s="1"/>
      <c r="C563" s="1"/>
      <c r="D563" s="1"/>
      <c r="G563" s="1"/>
      <c r="H563" s="1"/>
      <c r="I563" s="1"/>
      <c r="J563" s="1"/>
      <c r="K563" s="1"/>
    </row>
    <row r="564" spans="1:11">
      <c r="A564" s="1"/>
      <c r="B564" s="1"/>
      <c r="C564" s="1"/>
      <c r="D564" s="1"/>
      <c r="G564" s="1"/>
      <c r="H564" s="1"/>
      <c r="I564" s="1"/>
      <c r="J564" s="1"/>
      <c r="K564" s="1"/>
    </row>
    <row r="565" spans="1:11">
      <c r="A565" s="1"/>
      <c r="B565" s="1"/>
      <c r="C565" s="1"/>
      <c r="D565" s="1"/>
      <c r="G565" s="1"/>
      <c r="H565" s="1"/>
      <c r="I565" s="1"/>
      <c r="J565" s="1"/>
      <c r="K565" s="1"/>
    </row>
    <row r="566" spans="1:11">
      <c r="A566" s="1"/>
      <c r="B566" s="1"/>
      <c r="C566" s="1"/>
      <c r="D566" s="1"/>
      <c r="G566" s="1"/>
      <c r="H566" s="1"/>
      <c r="I566" s="1"/>
      <c r="J566" s="1"/>
      <c r="K566" s="1"/>
    </row>
    <row r="567" spans="1:11">
      <c r="A567" s="1"/>
      <c r="B567" s="1"/>
      <c r="C567" s="1"/>
      <c r="D567" s="1"/>
      <c r="G567" s="1"/>
      <c r="H567" s="1"/>
      <c r="I567" s="1"/>
      <c r="J567" s="1"/>
      <c r="K567" s="1"/>
    </row>
    <row r="568" spans="1:11">
      <c r="A568" s="1"/>
      <c r="B568" s="1"/>
      <c r="C568" s="1"/>
      <c r="D568" s="1"/>
      <c r="G568" s="1"/>
      <c r="H568" s="1"/>
      <c r="I568" s="1"/>
      <c r="J568" s="1"/>
      <c r="K568" s="1"/>
    </row>
    <row r="569" spans="1:11">
      <c r="A569" s="1"/>
      <c r="B569" s="1"/>
      <c r="C569" s="1"/>
      <c r="D569" s="1"/>
      <c r="G569" s="1"/>
      <c r="H569" s="1"/>
      <c r="I569" s="1"/>
      <c r="J569" s="1"/>
      <c r="K569" s="1"/>
    </row>
    <row r="570" spans="1:11">
      <c r="A570" s="1"/>
      <c r="B570" s="1"/>
      <c r="C570" s="1"/>
      <c r="D570" s="1"/>
      <c r="G570" s="1"/>
      <c r="H570" s="1"/>
      <c r="I570" s="1"/>
      <c r="J570" s="1"/>
      <c r="K570" s="1"/>
    </row>
    <row r="571" spans="1:11">
      <c r="A571" s="1"/>
      <c r="B571" s="1"/>
      <c r="C571" s="1"/>
      <c r="D571" s="1"/>
      <c r="G571" s="1"/>
      <c r="H571" s="1"/>
      <c r="I571" s="1"/>
      <c r="J571" s="1"/>
      <c r="K571" s="1"/>
    </row>
    <row r="572" spans="1:11">
      <c r="A572" s="1"/>
      <c r="B572" s="1"/>
      <c r="C572" s="1"/>
      <c r="D572" s="1"/>
      <c r="G572" s="1"/>
      <c r="H572" s="1"/>
      <c r="I572" s="1"/>
      <c r="J572" s="1"/>
      <c r="K572" s="1"/>
    </row>
    <row r="573" spans="1:11">
      <c r="A573" s="1"/>
      <c r="B573" s="1"/>
      <c r="C573" s="1"/>
      <c r="D573" s="1"/>
      <c r="G573" s="1"/>
      <c r="H573" s="1"/>
      <c r="I573" s="1"/>
      <c r="J573" s="1"/>
      <c r="K573" s="1"/>
    </row>
    <row r="574" spans="1:11">
      <c r="A574" s="1"/>
      <c r="B574" s="1"/>
      <c r="C574" s="1"/>
      <c r="D574" s="1"/>
      <c r="G574" s="1"/>
      <c r="H574" s="1"/>
      <c r="I574" s="1"/>
      <c r="J574" s="1"/>
      <c r="K574" s="1"/>
    </row>
    <row r="575" spans="1:11">
      <c r="A575" s="1"/>
      <c r="B575" s="1"/>
      <c r="C575" s="1"/>
      <c r="D575" s="1"/>
      <c r="G575" s="1"/>
      <c r="H575" s="1"/>
      <c r="I575" s="1"/>
      <c r="J575" s="1"/>
      <c r="K575" s="1"/>
    </row>
    <row r="576" spans="1:11">
      <c r="A576" s="1"/>
      <c r="B576" s="1"/>
      <c r="C576" s="1"/>
      <c r="D576" s="1"/>
      <c r="G576" s="1"/>
      <c r="H576" s="1"/>
      <c r="I576" s="1"/>
      <c r="J576" s="1"/>
      <c r="K576" s="1"/>
    </row>
    <row r="577" spans="1:11">
      <c r="A577" s="1"/>
      <c r="B577" s="1"/>
      <c r="C577" s="1"/>
      <c r="D577" s="1"/>
      <c r="G577" s="1"/>
      <c r="H577" s="1"/>
      <c r="I577" s="1"/>
      <c r="J577" s="1"/>
      <c r="K577" s="1"/>
    </row>
    <row r="578" spans="1:11">
      <c r="A578" s="1"/>
      <c r="B578" s="1"/>
      <c r="C578" s="1"/>
      <c r="D578" s="1"/>
      <c r="G578" s="1"/>
      <c r="H578" s="1"/>
      <c r="I578" s="1"/>
      <c r="J578" s="1"/>
      <c r="K578" s="1"/>
    </row>
    <row r="579" spans="1:11">
      <c r="A579" s="1"/>
      <c r="B579" s="1"/>
      <c r="C579" s="1"/>
      <c r="D579" s="1"/>
      <c r="G579" s="1"/>
      <c r="H579" s="1"/>
      <c r="I579" s="1"/>
      <c r="J579" s="1"/>
      <c r="K579" s="1"/>
    </row>
    <row r="580" spans="1:11">
      <c r="A580" s="1"/>
      <c r="B580" s="1"/>
      <c r="C580" s="1"/>
      <c r="D580" s="1"/>
      <c r="G580" s="1"/>
      <c r="H580" s="1"/>
      <c r="I580" s="1"/>
      <c r="J580" s="1"/>
      <c r="K580" s="1"/>
    </row>
    <row r="581" spans="1:11">
      <c r="A581" s="1"/>
      <c r="B581" s="1"/>
      <c r="C581" s="1"/>
      <c r="D581" s="1"/>
      <c r="G581" s="1"/>
      <c r="H581" s="1"/>
      <c r="I581" s="1"/>
      <c r="J581" s="1"/>
      <c r="K581" s="1"/>
    </row>
    <row r="582" spans="1:11">
      <c r="A582" s="1"/>
      <c r="B582" s="1"/>
      <c r="C582" s="1"/>
      <c r="D582" s="1"/>
      <c r="G582" s="1"/>
      <c r="H582" s="1"/>
      <c r="I582" s="1"/>
      <c r="J582" s="1"/>
      <c r="K582" s="1"/>
    </row>
    <row r="583" spans="1:11">
      <c r="A583" s="1"/>
      <c r="B583" s="1"/>
      <c r="C583" s="1"/>
      <c r="D583" s="1"/>
      <c r="G583" s="1"/>
      <c r="H583" s="1"/>
      <c r="I583" s="1"/>
      <c r="J583" s="1"/>
      <c r="K583" s="1"/>
    </row>
    <row r="584" spans="1:11">
      <c r="A584" s="1"/>
      <c r="B584" s="1"/>
      <c r="C584" s="1"/>
      <c r="D584" s="1"/>
      <c r="G584" s="1"/>
      <c r="H584" s="1"/>
      <c r="I584" s="1"/>
      <c r="J584" s="1"/>
      <c r="K584" s="1"/>
    </row>
    <row r="585" spans="1:11">
      <c r="A585" s="1"/>
      <c r="B585" s="1"/>
      <c r="C585" s="1"/>
      <c r="D585" s="1"/>
      <c r="G585" s="1"/>
      <c r="H585" s="1"/>
      <c r="I585" s="1"/>
      <c r="J585" s="1"/>
      <c r="K585" s="1"/>
    </row>
    <row r="586" spans="1:11">
      <c r="A586" s="1"/>
      <c r="B586" s="1"/>
      <c r="C586" s="1"/>
      <c r="D586" s="1"/>
      <c r="G586" s="1"/>
      <c r="H586" s="1"/>
      <c r="I586" s="1"/>
      <c r="J586" s="1"/>
      <c r="K586" s="1"/>
    </row>
    <row r="587" spans="1:11">
      <c r="A587" s="1"/>
      <c r="B587" s="1"/>
      <c r="C587" s="1"/>
      <c r="D587" s="1"/>
      <c r="G587" s="1"/>
      <c r="H587" s="1"/>
      <c r="I587" s="1"/>
      <c r="J587" s="1"/>
      <c r="K587" s="1"/>
    </row>
    <row r="588" spans="1:11">
      <c r="A588" s="1"/>
      <c r="B588" s="1"/>
      <c r="C588" s="1"/>
      <c r="D588" s="1"/>
      <c r="G588" s="1"/>
      <c r="H588" s="1"/>
      <c r="I588" s="1"/>
      <c r="J588" s="1"/>
      <c r="K588" s="1"/>
    </row>
    <row r="589" spans="1:11">
      <c r="A589" s="1"/>
      <c r="B589" s="1"/>
      <c r="C589" s="1"/>
      <c r="D589" s="1"/>
      <c r="G589" s="1"/>
      <c r="H589" s="1"/>
      <c r="I589" s="1"/>
      <c r="J589" s="1"/>
      <c r="K589" s="1"/>
    </row>
    <row r="590" spans="1:11">
      <c r="A590" s="1"/>
      <c r="B590" s="1"/>
      <c r="C590" s="1"/>
      <c r="D590" s="1"/>
      <c r="G590" s="1"/>
      <c r="H590" s="1"/>
      <c r="I590" s="1"/>
      <c r="J590" s="1"/>
      <c r="K590" s="1"/>
    </row>
    <row r="591" spans="1:11">
      <c r="A591" s="1"/>
      <c r="B591" s="1"/>
      <c r="C591" s="1"/>
      <c r="D591" s="1"/>
      <c r="G591" s="1"/>
      <c r="H591" s="1"/>
      <c r="I591" s="1"/>
      <c r="J591" s="1"/>
      <c r="K591" s="1"/>
    </row>
    <row r="592" spans="1:11">
      <c r="A592" s="1"/>
      <c r="B592" s="1"/>
      <c r="C592" s="1"/>
      <c r="D592" s="1"/>
      <c r="G592" s="1"/>
      <c r="H592" s="1"/>
      <c r="I592" s="1"/>
      <c r="J592" s="1"/>
      <c r="K592" s="1"/>
    </row>
    <row r="593" spans="1:11">
      <c r="A593" s="1"/>
      <c r="B593" s="1"/>
      <c r="C593" s="1"/>
      <c r="D593" s="1"/>
      <c r="G593" s="1"/>
      <c r="H593" s="1"/>
      <c r="I593" s="1"/>
      <c r="J593" s="1"/>
      <c r="K593" s="1"/>
    </row>
    <row r="594" spans="1:11">
      <c r="A594" s="1"/>
      <c r="B594" s="1"/>
      <c r="C594" s="1"/>
      <c r="D594" s="1"/>
      <c r="G594" s="1"/>
      <c r="H594" s="1"/>
      <c r="I594" s="1"/>
      <c r="J594" s="1"/>
      <c r="K594" s="1"/>
    </row>
    <row r="595" spans="1:11">
      <c r="A595" s="1"/>
      <c r="B595" s="1"/>
      <c r="C595" s="1"/>
      <c r="D595" s="1"/>
      <c r="G595" s="1"/>
      <c r="H595" s="1"/>
      <c r="I595" s="1"/>
      <c r="J595" s="1"/>
      <c r="K595" s="1"/>
    </row>
    <row r="596" spans="1:11">
      <c r="A596" s="1"/>
      <c r="B596" s="1"/>
      <c r="C596" s="1"/>
      <c r="D596" s="1"/>
      <c r="G596" s="1"/>
      <c r="H596" s="1"/>
      <c r="I596" s="1"/>
      <c r="J596" s="1"/>
      <c r="K596" s="1"/>
    </row>
    <row r="597" spans="1:11">
      <c r="A597" s="1"/>
      <c r="B597" s="1"/>
      <c r="C597" s="1"/>
      <c r="D597" s="1"/>
      <c r="G597" s="1"/>
      <c r="H597" s="1"/>
      <c r="I597" s="1"/>
      <c r="J597" s="1"/>
      <c r="K597" s="1"/>
    </row>
    <row r="598" spans="1:11">
      <c r="A598" s="1"/>
      <c r="B598" s="1"/>
      <c r="C598" s="1"/>
      <c r="D598" s="1"/>
      <c r="G598" s="1"/>
      <c r="H598" s="1"/>
      <c r="I598" s="1"/>
      <c r="J598" s="1"/>
      <c r="K598" s="1"/>
    </row>
    <row r="599" spans="1:11">
      <c r="A599" s="1"/>
      <c r="B599" s="1"/>
      <c r="C599" s="1"/>
      <c r="D599" s="1"/>
      <c r="G599" s="1"/>
      <c r="H599" s="1"/>
      <c r="I599" s="1"/>
      <c r="J599" s="1"/>
      <c r="K599" s="1"/>
    </row>
    <row r="600" spans="1:11">
      <c r="A600" s="1"/>
      <c r="B600" s="1"/>
      <c r="C600" s="1"/>
      <c r="D600" s="1"/>
      <c r="G600" s="1"/>
      <c r="H600" s="1"/>
      <c r="I600" s="1"/>
      <c r="J600" s="1"/>
      <c r="K600" s="1"/>
    </row>
    <row r="601" spans="1:11">
      <c r="A601" s="1"/>
      <c r="B601" s="1"/>
      <c r="C601" s="1"/>
      <c r="D601" s="1"/>
      <c r="G601" s="1"/>
      <c r="H601" s="1"/>
      <c r="I601" s="1"/>
      <c r="J601" s="1"/>
      <c r="K601" s="1"/>
    </row>
    <row r="602" spans="1:11">
      <c r="A602" s="1"/>
      <c r="B602" s="1"/>
      <c r="C602" s="1"/>
      <c r="D602" s="1"/>
      <c r="G602" s="1"/>
      <c r="H602" s="1"/>
      <c r="I602" s="1"/>
      <c r="J602" s="1"/>
      <c r="K602" s="1"/>
    </row>
    <row r="603" spans="1:11">
      <c r="A603" s="1"/>
      <c r="B603" s="1"/>
      <c r="C603" s="1"/>
      <c r="D603" s="1"/>
      <c r="G603" s="1"/>
      <c r="H603" s="1"/>
      <c r="I603" s="1"/>
      <c r="J603" s="1"/>
      <c r="K603" s="1"/>
    </row>
    <row r="604" spans="1:11">
      <c r="A604" s="1"/>
      <c r="B604" s="1"/>
      <c r="C604" s="1"/>
      <c r="D604" s="1"/>
      <c r="G604" s="1"/>
      <c r="H604" s="1"/>
      <c r="I604" s="1"/>
      <c r="J604" s="1"/>
      <c r="K604" s="1"/>
    </row>
    <row r="605" spans="1:11">
      <c r="A605" s="1"/>
      <c r="B605" s="1"/>
      <c r="C605" s="1"/>
      <c r="D605" s="1"/>
      <c r="G605" s="1"/>
      <c r="H605" s="1"/>
      <c r="I605" s="1"/>
      <c r="J605" s="1"/>
      <c r="K605" s="1"/>
    </row>
    <row r="606" spans="1:11">
      <c r="A606" s="1"/>
      <c r="B606" s="1"/>
      <c r="C606" s="1"/>
      <c r="D606" s="1"/>
      <c r="G606" s="1"/>
      <c r="H606" s="1"/>
      <c r="I606" s="1"/>
      <c r="J606" s="1"/>
      <c r="K606" s="1"/>
    </row>
    <row r="607" spans="1:11">
      <c r="A607" s="1"/>
      <c r="B607" s="1"/>
      <c r="C607" s="1"/>
      <c r="D607" s="1"/>
      <c r="G607" s="1"/>
      <c r="H607" s="1"/>
      <c r="I607" s="1"/>
      <c r="J607" s="1"/>
      <c r="K607" s="1"/>
    </row>
    <row r="608" spans="1:11">
      <c r="A608" s="1"/>
      <c r="B608" s="1"/>
      <c r="C608" s="1"/>
      <c r="D608" s="1"/>
      <c r="G608" s="1"/>
      <c r="H608" s="1"/>
      <c r="I608" s="1"/>
      <c r="J608" s="1"/>
      <c r="K608" s="1"/>
    </row>
    <row r="609" spans="1:11">
      <c r="A609" s="1"/>
      <c r="B609" s="1"/>
      <c r="C609" s="1"/>
      <c r="D609" s="1"/>
      <c r="G609" s="1"/>
      <c r="H609" s="1"/>
      <c r="I609" s="1"/>
      <c r="J609" s="1"/>
      <c r="K609" s="1"/>
    </row>
    <row r="610" spans="1:11">
      <c r="A610" s="1"/>
      <c r="B610" s="1"/>
      <c r="C610" s="1"/>
      <c r="D610" s="1"/>
      <c r="G610" s="1"/>
      <c r="H610" s="1"/>
      <c r="I610" s="1"/>
      <c r="J610" s="1"/>
      <c r="K610" s="1"/>
    </row>
    <row r="611" spans="1:11">
      <c r="A611" s="1"/>
      <c r="B611" s="1"/>
      <c r="C611" s="1"/>
      <c r="D611" s="1"/>
      <c r="G611" s="1"/>
      <c r="H611" s="1"/>
      <c r="I611" s="1"/>
      <c r="J611" s="1"/>
      <c r="K611" s="1"/>
    </row>
    <row r="612" spans="1:11">
      <c r="A612" s="1"/>
      <c r="B612" s="1"/>
      <c r="C612" s="1"/>
      <c r="D612" s="1"/>
      <c r="G612" s="1"/>
      <c r="H612" s="1"/>
      <c r="I612" s="1"/>
      <c r="J612" s="1"/>
      <c r="K612" s="1"/>
    </row>
    <row r="613" spans="1:11">
      <c r="A613" s="1"/>
      <c r="B613" s="1"/>
      <c r="C613" s="1"/>
      <c r="D613" s="1"/>
      <c r="G613" s="1"/>
      <c r="H613" s="1"/>
      <c r="I613" s="1"/>
      <c r="J613" s="1"/>
      <c r="K613" s="1"/>
    </row>
    <row r="614" spans="1:11">
      <c r="A614" s="1"/>
      <c r="B614" s="1"/>
      <c r="C614" s="1"/>
      <c r="D614" s="1"/>
      <c r="G614" s="1"/>
      <c r="H614" s="1"/>
      <c r="I614" s="1"/>
      <c r="J614" s="1"/>
      <c r="K614" s="1"/>
    </row>
    <row r="615" spans="1:11">
      <c r="A615" s="1"/>
      <c r="B615" s="1"/>
      <c r="C615" s="1"/>
      <c r="D615" s="1"/>
      <c r="G615" s="1"/>
      <c r="H615" s="1"/>
      <c r="I615" s="1"/>
      <c r="J615" s="1"/>
      <c r="K615" s="1"/>
    </row>
    <row r="616" spans="1:11">
      <c r="A616" s="1"/>
      <c r="B616" s="1"/>
      <c r="C616" s="1"/>
      <c r="D616" s="1"/>
      <c r="G616" s="1"/>
      <c r="H616" s="1"/>
      <c r="I616" s="1"/>
      <c r="J616" s="1"/>
      <c r="K616" s="1"/>
    </row>
    <row r="617" spans="1:11">
      <c r="A617" s="1"/>
      <c r="B617" s="1"/>
      <c r="C617" s="1"/>
      <c r="D617" s="1"/>
      <c r="G617" s="1"/>
      <c r="H617" s="1"/>
      <c r="I617" s="1"/>
      <c r="J617" s="1"/>
      <c r="K617" s="1"/>
    </row>
    <row r="618" spans="1:11">
      <c r="A618" s="1"/>
      <c r="B618" s="1"/>
      <c r="C618" s="1"/>
      <c r="D618" s="1"/>
      <c r="G618" s="1"/>
      <c r="H618" s="1"/>
      <c r="I618" s="1"/>
      <c r="J618" s="1"/>
      <c r="K618" s="1"/>
    </row>
    <row r="619" spans="1:11">
      <c r="A619" s="1"/>
      <c r="B619" s="1"/>
      <c r="C619" s="1"/>
      <c r="D619" s="1"/>
      <c r="G619" s="1"/>
      <c r="H619" s="1"/>
      <c r="I619" s="1"/>
      <c r="J619" s="1"/>
      <c r="K619" s="1"/>
    </row>
    <row r="620" spans="1:11">
      <c r="A620" s="1"/>
      <c r="B620" s="1"/>
      <c r="C620" s="1"/>
      <c r="D620" s="1"/>
      <c r="G620" s="1"/>
      <c r="H620" s="1"/>
      <c r="I620" s="1"/>
      <c r="J620" s="1"/>
      <c r="K620" s="1"/>
    </row>
    <row r="621" spans="1:11">
      <c r="A621" s="1"/>
      <c r="B621" s="1"/>
      <c r="C621" s="1"/>
      <c r="D621" s="1"/>
      <c r="G621" s="1"/>
      <c r="H621" s="1"/>
      <c r="I621" s="1"/>
      <c r="J621" s="1"/>
      <c r="K621" s="1"/>
    </row>
    <row r="622" spans="1:11">
      <c r="A622" s="1"/>
      <c r="B622" s="1"/>
      <c r="C622" s="1"/>
      <c r="D622" s="1"/>
      <c r="G622" s="1"/>
      <c r="H622" s="1"/>
      <c r="I622" s="1"/>
      <c r="J622" s="1"/>
      <c r="K622" s="1"/>
    </row>
    <row r="623" spans="1:11">
      <c r="A623" s="1"/>
      <c r="B623" s="1"/>
      <c r="C623" s="1"/>
      <c r="D623" s="1"/>
      <c r="G623" s="1"/>
      <c r="H623" s="1"/>
      <c r="I623" s="1"/>
      <c r="J623" s="1"/>
      <c r="K623" s="1"/>
    </row>
    <row r="624" spans="1:11">
      <c r="A624" s="1"/>
      <c r="B624" s="1"/>
      <c r="C624" s="1"/>
      <c r="D624" s="1"/>
      <c r="G624" s="1"/>
      <c r="H624" s="1"/>
      <c r="I624" s="1"/>
      <c r="J624" s="1"/>
      <c r="K624" s="1"/>
    </row>
    <row r="625" spans="1:11">
      <c r="A625" s="1"/>
      <c r="B625" s="1"/>
      <c r="C625" s="1"/>
      <c r="D625" s="1"/>
      <c r="G625" s="1"/>
      <c r="H625" s="1"/>
      <c r="I625" s="1"/>
      <c r="J625" s="1"/>
      <c r="K625" s="1"/>
    </row>
    <row r="626" spans="1:11">
      <c r="A626" s="1"/>
      <c r="B626" s="1"/>
      <c r="C626" s="1"/>
      <c r="D626" s="1"/>
      <c r="G626" s="1"/>
      <c r="H626" s="1"/>
      <c r="I626" s="1"/>
      <c r="J626" s="1"/>
      <c r="K626" s="1"/>
    </row>
    <row r="627" spans="1:11">
      <c r="A627" s="1"/>
      <c r="B627" s="1"/>
      <c r="C627" s="1"/>
      <c r="D627" s="1"/>
      <c r="G627" s="1"/>
      <c r="H627" s="1"/>
      <c r="I627" s="1"/>
      <c r="J627" s="1"/>
      <c r="K627" s="1"/>
    </row>
    <row r="628" spans="1:11">
      <c r="A628" s="1"/>
      <c r="B628" s="1"/>
      <c r="C628" s="1"/>
      <c r="D628" s="1"/>
      <c r="G628" s="1"/>
      <c r="H628" s="1"/>
      <c r="I628" s="1"/>
      <c r="J628" s="1"/>
      <c r="K628" s="1"/>
    </row>
    <row r="629" spans="1:11">
      <c r="A629" s="1"/>
      <c r="B629" s="1"/>
      <c r="C629" s="1"/>
      <c r="D629" s="1"/>
      <c r="G629" s="1"/>
      <c r="H629" s="1"/>
      <c r="I629" s="1"/>
      <c r="J629" s="1"/>
      <c r="K629" s="1"/>
    </row>
    <row r="630" spans="1:11">
      <c r="A630" s="1"/>
      <c r="B630" s="1"/>
      <c r="C630" s="1"/>
      <c r="D630" s="1"/>
      <c r="G630" s="1"/>
      <c r="H630" s="1"/>
      <c r="I630" s="1"/>
      <c r="J630" s="1"/>
      <c r="K630" s="1"/>
    </row>
    <row r="631" spans="1:11">
      <c r="A631" s="1"/>
      <c r="B631" s="1"/>
      <c r="C631" s="1"/>
      <c r="D631" s="1"/>
      <c r="G631" s="1"/>
      <c r="H631" s="1"/>
      <c r="I631" s="1"/>
      <c r="J631" s="1"/>
      <c r="K631" s="1"/>
    </row>
    <row r="632" spans="1:11">
      <c r="A632" s="1"/>
      <c r="B632" s="1"/>
      <c r="C632" s="1"/>
      <c r="D632" s="1"/>
      <c r="G632" s="1"/>
      <c r="H632" s="1"/>
      <c r="I632" s="1"/>
      <c r="J632" s="1"/>
      <c r="K632" s="1"/>
    </row>
    <row r="633" spans="1:11">
      <c r="A633" s="1"/>
      <c r="B633" s="1"/>
      <c r="C633" s="1"/>
      <c r="D633" s="1"/>
      <c r="G633" s="1"/>
      <c r="H633" s="1"/>
      <c r="I633" s="1"/>
      <c r="J633" s="1"/>
      <c r="K633" s="1"/>
    </row>
    <row r="634" spans="1:11">
      <c r="A634" s="1"/>
      <c r="B634" s="1"/>
      <c r="C634" s="1"/>
      <c r="D634" s="1"/>
      <c r="G634" s="1"/>
      <c r="H634" s="1"/>
      <c r="I634" s="1"/>
      <c r="J634" s="1"/>
      <c r="K634" s="1"/>
    </row>
    <row r="635" spans="1:11">
      <c r="A635" s="1"/>
      <c r="B635" s="1"/>
      <c r="C635" s="1"/>
      <c r="D635" s="1"/>
      <c r="G635" s="1"/>
      <c r="H635" s="1"/>
      <c r="I635" s="1"/>
      <c r="J635" s="1"/>
      <c r="K635" s="1"/>
    </row>
    <row r="636" spans="1:11">
      <c r="A636" s="1"/>
      <c r="B636" s="1"/>
      <c r="C636" s="1"/>
      <c r="D636" s="1"/>
      <c r="G636" s="1"/>
      <c r="H636" s="1"/>
      <c r="I636" s="1"/>
      <c r="J636" s="1"/>
      <c r="K636" s="1"/>
    </row>
    <row r="637" spans="1:11">
      <c r="A637" s="1"/>
      <c r="B637" s="1"/>
      <c r="C637" s="1"/>
      <c r="D637" s="1"/>
      <c r="G637" s="1"/>
      <c r="H637" s="1"/>
      <c r="I637" s="1"/>
      <c r="J637" s="1"/>
      <c r="K637" s="1"/>
    </row>
    <row r="638" spans="1:11">
      <c r="A638" s="1"/>
      <c r="B638" s="1"/>
      <c r="C638" s="1"/>
      <c r="D638" s="1"/>
      <c r="G638" s="1"/>
      <c r="H638" s="1"/>
      <c r="I638" s="1"/>
      <c r="J638" s="1"/>
      <c r="K638" s="1"/>
    </row>
    <row r="639" spans="1:11">
      <c r="A639" s="1"/>
      <c r="B639" s="1"/>
      <c r="C639" s="1"/>
      <c r="D639" s="1"/>
      <c r="G639" s="1"/>
      <c r="H639" s="1"/>
      <c r="I639" s="1"/>
      <c r="J639" s="1"/>
      <c r="K639" s="1"/>
    </row>
    <row r="640" spans="1:11">
      <c r="A640" s="1"/>
      <c r="B640" s="1"/>
      <c r="C640" s="1"/>
      <c r="D640" s="1"/>
      <c r="G640" s="1"/>
      <c r="H640" s="1"/>
      <c r="I640" s="1"/>
      <c r="J640" s="1"/>
      <c r="K640" s="1"/>
    </row>
    <row r="641" spans="1:11">
      <c r="A641" s="1"/>
      <c r="B641" s="1"/>
      <c r="C641" s="1"/>
      <c r="D641" s="1"/>
      <c r="G641" s="1"/>
      <c r="H641" s="1"/>
      <c r="I641" s="1"/>
      <c r="J641" s="1"/>
      <c r="K641" s="1"/>
    </row>
    <row r="642" spans="1:11">
      <c r="A642" s="1"/>
      <c r="B642" s="1"/>
      <c r="C642" s="1"/>
      <c r="D642" s="1"/>
      <c r="G642" s="1"/>
      <c r="H642" s="1"/>
      <c r="I642" s="1"/>
      <c r="J642" s="1"/>
      <c r="K642" s="1"/>
    </row>
    <row r="643" spans="1:11">
      <c r="A643" s="1"/>
      <c r="B643" s="1"/>
      <c r="C643" s="1"/>
      <c r="D643" s="1"/>
      <c r="G643" s="1"/>
      <c r="H643" s="1"/>
      <c r="I643" s="1"/>
      <c r="J643" s="1"/>
      <c r="K643" s="1"/>
    </row>
    <row r="644" spans="1:11">
      <c r="A644" s="1"/>
      <c r="B644" s="1"/>
      <c r="C644" s="1"/>
      <c r="D644" s="1"/>
      <c r="G644" s="1"/>
      <c r="H644" s="1"/>
      <c r="I644" s="1"/>
      <c r="J644" s="1"/>
      <c r="K644" s="1"/>
    </row>
    <row r="645" spans="1:11">
      <c r="A645" s="1"/>
      <c r="B645" s="1"/>
      <c r="C645" s="1"/>
      <c r="D645" s="1"/>
      <c r="G645" s="1"/>
      <c r="H645" s="1"/>
      <c r="I645" s="1"/>
      <c r="J645" s="1"/>
      <c r="K645" s="1"/>
    </row>
    <row r="646" spans="1:11">
      <c r="A646" s="1"/>
      <c r="B646" s="1"/>
      <c r="C646" s="1"/>
      <c r="D646" s="1"/>
      <c r="G646" s="1"/>
      <c r="H646" s="1"/>
      <c r="I646" s="1"/>
      <c r="J646" s="1"/>
      <c r="K646" s="1"/>
    </row>
    <row r="647" spans="1:11">
      <c r="A647" s="1"/>
      <c r="B647" s="1"/>
      <c r="C647" s="1"/>
      <c r="D647" s="1"/>
      <c r="G647" s="1"/>
      <c r="H647" s="1"/>
      <c r="I647" s="1"/>
      <c r="J647" s="1"/>
      <c r="K647" s="1"/>
    </row>
    <row r="648" spans="1:11">
      <c r="A648" s="1"/>
      <c r="B648" s="1"/>
      <c r="C648" s="1"/>
      <c r="D648" s="1"/>
      <c r="G648" s="1"/>
      <c r="H648" s="1"/>
      <c r="I648" s="1"/>
      <c r="J648" s="1"/>
      <c r="K648" s="1"/>
    </row>
    <row r="649" spans="1:11">
      <c r="A649" s="1"/>
      <c r="B649" s="1"/>
      <c r="C649" s="1"/>
      <c r="D649" s="1"/>
      <c r="G649" s="1"/>
      <c r="H649" s="1"/>
      <c r="I649" s="1"/>
      <c r="J649" s="1"/>
      <c r="K649" s="1"/>
    </row>
    <row r="650" spans="1:11">
      <c r="A650" s="1"/>
      <c r="B650" s="1"/>
      <c r="C650" s="1"/>
      <c r="D650" s="1"/>
      <c r="G650" s="1"/>
      <c r="H650" s="1"/>
      <c r="I650" s="1"/>
      <c r="J650" s="1"/>
      <c r="K650" s="1"/>
    </row>
    <row r="651" spans="1:11">
      <c r="A651" s="1"/>
      <c r="B651" s="1"/>
      <c r="C651" s="1"/>
      <c r="D651" s="1"/>
      <c r="G651" s="1"/>
      <c r="H651" s="1"/>
      <c r="I651" s="1"/>
      <c r="J651" s="1"/>
      <c r="K651" s="1"/>
    </row>
    <row r="652" spans="1:11">
      <c r="A652" s="1"/>
      <c r="B652" s="1"/>
      <c r="C652" s="1"/>
      <c r="D652" s="1"/>
      <c r="G652" s="1"/>
      <c r="H652" s="1"/>
      <c r="I652" s="1"/>
      <c r="J652" s="1"/>
      <c r="K652" s="1"/>
    </row>
    <row r="653" spans="1:11">
      <c r="A653" s="1"/>
      <c r="B653" s="1"/>
      <c r="C653" s="1"/>
      <c r="D653" s="1"/>
      <c r="G653" s="1"/>
      <c r="H653" s="1"/>
      <c r="I653" s="1"/>
      <c r="J653" s="1"/>
      <c r="K653" s="1"/>
    </row>
    <row r="654" spans="1:11">
      <c r="A654" s="1"/>
      <c r="B654" s="1"/>
      <c r="C654" s="1"/>
      <c r="D654" s="1"/>
      <c r="G654" s="1"/>
      <c r="H654" s="1"/>
      <c r="I654" s="1"/>
      <c r="J654" s="1"/>
      <c r="K654" s="1"/>
    </row>
    <row r="655" spans="1:11">
      <c r="A655" s="1"/>
      <c r="B655" s="1"/>
      <c r="C655" s="1"/>
      <c r="D655" s="1"/>
      <c r="G655" s="1"/>
      <c r="H655" s="1"/>
      <c r="I655" s="1"/>
      <c r="J655" s="1"/>
      <c r="K655" s="1"/>
    </row>
    <row r="656" spans="1:11">
      <c r="A656" s="1"/>
      <c r="B656" s="1"/>
      <c r="C656" s="1"/>
      <c r="D656" s="1"/>
      <c r="G656" s="1"/>
      <c r="H656" s="1"/>
      <c r="I656" s="1"/>
      <c r="J656" s="1"/>
      <c r="K656" s="1"/>
    </row>
    <row r="657" spans="1:11">
      <c r="A657" s="1"/>
      <c r="B657" s="1"/>
      <c r="C657" s="1"/>
      <c r="D657" s="1"/>
      <c r="G657" s="1"/>
      <c r="H657" s="1"/>
      <c r="I657" s="1"/>
      <c r="J657" s="1"/>
      <c r="K657" s="1"/>
    </row>
    <row r="658" spans="1:11">
      <c r="A658" s="1"/>
      <c r="B658" s="1"/>
      <c r="C658" s="1"/>
      <c r="D658" s="1"/>
      <c r="G658" s="1"/>
      <c r="H658" s="1"/>
      <c r="I658" s="1"/>
      <c r="J658" s="1"/>
      <c r="K658" s="1"/>
    </row>
    <row r="659" spans="1:11">
      <c r="A659" s="1"/>
      <c r="B659" s="1"/>
      <c r="C659" s="1"/>
      <c r="D659" s="1"/>
      <c r="G659" s="1"/>
      <c r="H659" s="1"/>
      <c r="I659" s="1"/>
      <c r="J659" s="1"/>
      <c r="K659" s="1"/>
    </row>
    <row r="660" spans="1:11">
      <c r="A660" s="1"/>
      <c r="B660" s="1"/>
      <c r="C660" s="1"/>
      <c r="D660" s="1"/>
      <c r="G660" s="1"/>
      <c r="H660" s="1"/>
      <c r="I660" s="1"/>
      <c r="J660" s="1"/>
      <c r="K660" s="1"/>
    </row>
    <row r="661" spans="1:11">
      <c r="A661" s="1"/>
      <c r="B661" s="1"/>
      <c r="C661" s="1"/>
      <c r="D661" s="1"/>
      <c r="G661" s="1"/>
      <c r="H661" s="1"/>
      <c r="I661" s="1"/>
      <c r="J661" s="1"/>
      <c r="K661" s="1"/>
    </row>
    <row r="662" spans="1:11">
      <c r="A662" s="1"/>
      <c r="B662" s="1"/>
      <c r="C662" s="1"/>
      <c r="D662" s="1"/>
      <c r="G662" s="1"/>
      <c r="H662" s="1"/>
      <c r="I662" s="1"/>
      <c r="J662" s="1"/>
      <c r="K662" s="1"/>
    </row>
    <row r="663" spans="1:11">
      <c r="A663" s="1"/>
      <c r="B663" s="1"/>
      <c r="C663" s="1"/>
      <c r="D663" s="1"/>
      <c r="G663" s="1"/>
      <c r="H663" s="1"/>
      <c r="I663" s="1"/>
      <c r="J663" s="1"/>
      <c r="K663" s="1"/>
    </row>
    <row r="664" spans="1:11">
      <c r="A664" s="1"/>
      <c r="B664" s="1"/>
      <c r="C664" s="1"/>
      <c r="D664" s="1"/>
      <c r="G664" s="1"/>
      <c r="H664" s="1"/>
      <c r="I664" s="1"/>
      <c r="J664" s="1"/>
      <c r="K664" s="1"/>
    </row>
    <row r="665" spans="1:11">
      <c r="A665" s="1"/>
      <c r="B665" s="1"/>
      <c r="C665" s="1"/>
      <c r="D665" s="1"/>
      <c r="G665" s="1"/>
      <c r="H665" s="1"/>
      <c r="I665" s="1"/>
      <c r="J665" s="1"/>
      <c r="K665" s="1"/>
    </row>
    <row r="666" spans="1:11">
      <c r="A666" s="1"/>
      <c r="B666" s="1"/>
      <c r="C666" s="1"/>
      <c r="D666" s="1"/>
      <c r="G666" s="1"/>
      <c r="H666" s="1"/>
      <c r="I666" s="1"/>
      <c r="J666" s="1"/>
      <c r="K666" s="1"/>
    </row>
    <row r="667" spans="1:11">
      <c r="A667" s="1"/>
      <c r="B667" s="1"/>
      <c r="C667" s="1"/>
      <c r="D667" s="1"/>
      <c r="G667" s="1"/>
      <c r="H667" s="1"/>
      <c r="I667" s="1"/>
      <c r="J667" s="1"/>
      <c r="K667" s="1"/>
    </row>
    <row r="668" spans="1:11">
      <c r="A668" s="1"/>
      <c r="B668" s="1"/>
      <c r="C668" s="1"/>
      <c r="D668" s="1"/>
      <c r="G668" s="1"/>
      <c r="H668" s="1"/>
      <c r="I668" s="1"/>
      <c r="J668" s="1"/>
      <c r="K668" s="1"/>
    </row>
    <row r="669" spans="1:11">
      <c r="A669" s="1"/>
      <c r="B669" s="1"/>
      <c r="C669" s="1"/>
      <c r="D669" s="1"/>
      <c r="G669" s="1"/>
      <c r="H669" s="1"/>
      <c r="I669" s="1"/>
      <c r="J669" s="1"/>
      <c r="K669" s="1"/>
    </row>
    <row r="670" spans="1:11">
      <c r="A670" s="1"/>
      <c r="B670" s="1"/>
      <c r="C670" s="1"/>
      <c r="D670" s="1"/>
      <c r="G670" s="1"/>
      <c r="H670" s="1"/>
      <c r="I670" s="1"/>
      <c r="J670" s="1"/>
      <c r="K670" s="1"/>
    </row>
    <row r="671" spans="1:11">
      <c r="A671" s="1"/>
      <c r="B671" s="1"/>
      <c r="C671" s="1"/>
      <c r="D671" s="1"/>
      <c r="G671" s="1"/>
      <c r="H671" s="1"/>
      <c r="I671" s="1"/>
      <c r="J671" s="1"/>
      <c r="K671" s="1"/>
    </row>
    <row r="672" spans="1:11">
      <c r="A672" s="1"/>
      <c r="B672" s="1"/>
      <c r="C672" s="1"/>
      <c r="D672" s="1"/>
      <c r="G672" s="1"/>
      <c r="H672" s="1"/>
      <c r="I672" s="1"/>
      <c r="J672" s="1"/>
      <c r="K672" s="1"/>
    </row>
    <row r="673" spans="1:11">
      <c r="A673" s="1"/>
      <c r="B673" s="1"/>
      <c r="C673" s="1"/>
      <c r="D673" s="1"/>
      <c r="G673" s="1"/>
      <c r="H673" s="1"/>
      <c r="I673" s="1"/>
      <c r="J673" s="1"/>
      <c r="K673" s="1"/>
    </row>
    <row r="674" spans="1:11">
      <c r="A674" s="1"/>
      <c r="B674" s="1"/>
      <c r="C674" s="1"/>
      <c r="D674" s="1"/>
      <c r="G674" s="1"/>
      <c r="H674" s="1"/>
      <c r="I674" s="1"/>
      <c r="J674" s="1"/>
      <c r="K674" s="1"/>
    </row>
    <row r="675" spans="1:11">
      <c r="A675" s="1"/>
      <c r="B675" s="1"/>
      <c r="C675" s="1"/>
      <c r="D675" s="1"/>
      <c r="G675" s="1"/>
      <c r="H675" s="1"/>
      <c r="I675" s="1"/>
      <c r="J675" s="1"/>
      <c r="K675" s="1"/>
    </row>
    <row r="676" spans="1:11">
      <c r="A676" s="1"/>
      <c r="B676" s="1"/>
      <c r="C676" s="1"/>
      <c r="D676" s="1"/>
      <c r="G676" s="1"/>
      <c r="H676" s="1"/>
      <c r="I676" s="1"/>
      <c r="J676" s="1"/>
      <c r="K676" s="1"/>
    </row>
    <row r="677" spans="1:11">
      <c r="A677" s="1"/>
      <c r="B677" s="1"/>
      <c r="C677" s="1"/>
      <c r="D677" s="1"/>
      <c r="G677" s="1"/>
      <c r="H677" s="1"/>
      <c r="I677" s="1"/>
      <c r="J677" s="1"/>
      <c r="K677" s="1"/>
    </row>
    <row r="678" spans="1:11">
      <c r="A678" s="1"/>
      <c r="B678" s="1"/>
      <c r="C678" s="1"/>
      <c r="D678" s="1"/>
      <c r="G678" s="1"/>
      <c r="H678" s="1"/>
      <c r="I678" s="1"/>
      <c r="J678" s="1"/>
      <c r="K678" s="1"/>
    </row>
    <row r="679" spans="1:11">
      <c r="A679" s="1"/>
      <c r="B679" s="1"/>
      <c r="C679" s="1"/>
      <c r="D679" s="1"/>
      <c r="G679" s="1"/>
      <c r="H679" s="1"/>
      <c r="I679" s="1"/>
      <c r="J679" s="1"/>
      <c r="K679" s="1"/>
    </row>
    <row r="680" spans="1:11">
      <c r="A680" s="1"/>
      <c r="B680" s="1"/>
      <c r="C680" s="1"/>
      <c r="D680" s="1"/>
      <c r="G680" s="1"/>
      <c r="H680" s="1"/>
      <c r="I680" s="1"/>
      <c r="J680" s="1"/>
      <c r="K680" s="1"/>
    </row>
    <row r="681" spans="1:11">
      <c r="A681" s="1"/>
      <c r="B681" s="1"/>
      <c r="C681" s="1"/>
      <c r="D681" s="1"/>
      <c r="G681" s="1"/>
      <c r="H681" s="1"/>
      <c r="I681" s="1"/>
      <c r="J681" s="1"/>
      <c r="K681" s="1"/>
    </row>
    <row r="682" spans="1:11">
      <c r="A682" s="1"/>
      <c r="B682" s="1"/>
      <c r="C682" s="1"/>
      <c r="D682" s="1"/>
      <c r="G682" s="1"/>
      <c r="H682" s="1"/>
      <c r="I682" s="1"/>
      <c r="J682" s="1"/>
      <c r="K682" s="1"/>
    </row>
    <row r="683" spans="1:11">
      <c r="A683" s="1"/>
      <c r="B683" s="1"/>
      <c r="C683" s="1"/>
      <c r="D683" s="1"/>
      <c r="G683" s="1"/>
      <c r="H683" s="1"/>
      <c r="I683" s="1"/>
      <c r="J683" s="1"/>
      <c r="K683" s="1"/>
    </row>
    <row r="684" spans="1:11">
      <c r="A684" s="1"/>
      <c r="B684" s="1"/>
      <c r="C684" s="1"/>
      <c r="D684" s="1"/>
      <c r="G684" s="1"/>
      <c r="H684" s="1"/>
      <c r="I684" s="1"/>
      <c r="J684" s="1"/>
      <c r="K684" s="1"/>
    </row>
    <row r="685" spans="1:11">
      <c r="A685" s="1"/>
      <c r="B685" s="1"/>
      <c r="C685" s="1"/>
      <c r="D685" s="1"/>
      <c r="G685" s="1"/>
      <c r="H685" s="1"/>
      <c r="I685" s="1"/>
      <c r="J685" s="1"/>
      <c r="K685" s="1"/>
    </row>
    <row r="686" spans="1:11">
      <c r="A686" s="1"/>
      <c r="B686" s="1"/>
      <c r="C686" s="1"/>
      <c r="D686" s="1"/>
      <c r="G686" s="1"/>
      <c r="H686" s="1"/>
      <c r="I686" s="1"/>
      <c r="J686" s="1"/>
      <c r="K686" s="1"/>
    </row>
    <row r="687" spans="1:11">
      <c r="A687" s="1"/>
      <c r="B687" s="1"/>
      <c r="C687" s="1"/>
      <c r="D687" s="1"/>
      <c r="G687" s="1"/>
      <c r="H687" s="1"/>
      <c r="I687" s="1"/>
      <c r="J687" s="1"/>
      <c r="K687" s="1"/>
    </row>
    <row r="688" spans="1:11">
      <c r="A688" s="1"/>
      <c r="B688" s="1"/>
      <c r="C688" s="1"/>
      <c r="D688" s="1"/>
      <c r="G688" s="1"/>
      <c r="H688" s="1"/>
      <c r="I688" s="1"/>
      <c r="J688" s="1"/>
      <c r="K688" s="1"/>
    </row>
    <row r="689" spans="1:11">
      <c r="A689" s="1"/>
      <c r="B689" s="1"/>
      <c r="C689" s="1"/>
      <c r="D689" s="1"/>
      <c r="G689" s="1"/>
      <c r="H689" s="1"/>
      <c r="I689" s="1"/>
      <c r="J689" s="1"/>
      <c r="K689" s="1"/>
    </row>
    <row r="690" spans="1:11">
      <c r="A690" s="1"/>
      <c r="B690" s="1"/>
      <c r="C690" s="1"/>
      <c r="D690" s="1"/>
      <c r="G690" s="1"/>
      <c r="H690" s="1"/>
      <c r="I690" s="1"/>
      <c r="J690" s="1"/>
      <c r="K690" s="1"/>
    </row>
    <row r="691" spans="1:11">
      <c r="A691" s="1"/>
      <c r="B691" s="1"/>
      <c r="C691" s="1"/>
      <c r="D691" s="1"/>
      <c r="G691" s="1"/>
      <c r="H691" s="1"/>
      <c r="I691" s="1"/>
      <c r="J691" s="1"/>
      <c r="K691" s="1"/>
    </row>
    <row r="692" spans="1:11">
      <c r="A692" s="1"/>
      <c r="B692" s="1"/>
      <c r="C692" s="1"/>
      <c r="D692" s="1"/>
      <c r="G692" s="1"/>
      <c r="H692" s="1"/>
      <c r="I692" s="1"/>
      <c r="J692" s="1"/>
      <c r="K692" s="1"/>
    </row>
    <row r="693" spans="1:11">
      <c r="A693" s="1"/>
      <c r="B693" s="1"/>
      <c r="C693" s="1"/>
      <c r="D693" s="1"/>
      <c r="G693" s="1"/>
      <c r="H693" s="1"/>
      <c r="I693" s="1"/>
      <c r="J693" s="1"/>
      <c r="K693" s="1"/>
    </row>
    <row r="694" spans="1:11">
      <c r="A694" s="1"/>
      <c r="B694" s="1"/>
      <c r="C694" s="1"/>
      <c r="D694" s="1"/>
      <c r="G694" s="1"/>
      <c r="H694" s="1"/>
      <c r="I694" s="1"/>
      <c r="J694" s="1"/>
      <c r="K694" s="1"/>
    </row>
    <row r="695" spans="1:11">
      <c r="A695" s="1"/>
      <c r="B695" s="1"/>
      <c r="C695" s="1"/>
      <c r="D695" s="1"/>
      <c r="G695" s="1"/>
      <c r="H695" s="1"/>
      <c r="I695" s="1"/>
      <c r="J695" s="1"/>
      <c r="K695" s="1"/>
    </row>
    <row r="696" spans="1:11">
      <c r="A696" s="1"/>
      <c r="B696" s="1"/>
      <c r="C696" s="1"/>
      <c r="D696" s="1"/>
      <c r="G696" s="1"/>
      <c r="H696" s="1"/>
      <c r="I696" s="1"/>
      <c r="J696" s="1"/>
      <c r="K696" s="1"/>
    </row>
    <row r="697" spans="1:11">
      <c r="A697" s="1"/>
      <c r="B697" s="1"/>
      <c r="C697" s="1"/>
      <c r="D697" s="1"/>
      <c r="G697" s="1"/>
      <c r="H697" s="1"/>
      <c r="I697" s="1"/>
      <c r="J697" s="1"/>
      <c r="K697" s="1"/>
    </row>
    <row r="698" spans="1:11">
      <c r="A698" s="1"/>
      <c r="B698" s="1"/>
      <c r="C698" s="1"/>
      <c r="D698" s="1"/>
      <c r="G698" s="1"/>
      <c r="H698" s="1"/>
      <c r="I698" s="1"/>
      <c r="J698" s="1"/>
      <c r="K698" s="1"/>
    </row>
    <row r="699" spans="1:11">
      <c r="A699" s="1"/>
      <c r="B699" s="1"/>
      <c r="C699" s="1"/>
      <c r="D699" s="1"/>
      <c r="G699" s="1"/>
      <c r="H699" s="1"/>
      <c r="I699" s="1"/>
      <c r="J699" s="1"/>
      <c r="K699" s="1"/>
    </row>
    <row r="700" spans="1:11">
      <c r="A700" s="1"/>
      <c r="B700" s="1"/>
      <c r="C700" s="1"/>
      <c r="D700" s="1"/>
      <c r="G700" s="1"/>
      <c r="H700" s="1"/>
      <c r="I700" s="1"/>
      <c r="J700" s="1"/>
      <c r="K700" s="1"/>
    </row>
    <row r="701" spans="1:11">
      <c r="A701" s="1"/>
      <c r="B701" s="1"/>
      <c r="C701" s="1"/>
      <c r="D701" s="1"/>
      <c r="G701" s="1"/>
      <c r="H701" s="1"/>
      <c r="I701" s="1"/>
      <c r="J701" s="1"/>
      <c r="K701" s="1"/>
    </row>
    <row r="702" spans="1:11">
      <c r="A702" s="1"/>
      <c r="B702" s="1"/>
      <c r="C702" s="1"/>
      <c r="D702" s="1"/>
      <c r="G702" s="1"/>
      <c r="H702" s="1"/>
      <c r="I702" s="1"/>
      <c r="J702" s="1"/>
      <c r="K702" s="1"/>
    </row>
    <row r="703" spans="1:11">
      <c r="A703" s="1"/>
      <c r="B703" s="1"/>
      <c r="C703" s="1"/>
      <c r="D703" s="1"/>
      <c r="G703" s="1"/>
      <c r="H703" s="1"/>
      <c r="I703" s="1"/>
      <c r="J703" s="1"/>
      <c r="K703" s="1"/>
    </row>
    <row r="704" spans="1:11">
      <c r="A704" s="1"/>
      <c r="B704" s="1"/>
      <c r="C704" s="1"/>
      <c r="D704" s="1"/>
      <c r="G704" s="1"/>
      <c r="H704" s="1"/>
      <c r="I704" s="1"/>
      <c r="J704" s="1"/>
      <c r="K704" s="1"/>
    </row>
    <row r="705" spans="1:11">
      <c r="A705" s="1"/>
      <c r="B705" s="1"/>
      <c r="C705" s="1"/>
      <c r="D705" s="1"/>
      <c r="G705" s="1"/>
      <c r="H705" s="1"/>
      <c r="I705" s="1"/>
      <c r="J705" s="1"/>
      <c r="K705" s="1"/>
    </row>
    <row r="706" spans="1:11">
      <c r="A706" s="1"/>
      <c r="B706" s="1"/>
      <c r="C706" s="1"/>
      <c r="D706" s="1"/>
      <c r="G706" s="1"/>
      <c r="H706" s="1"/>
      <c r="I706" s="1"/>
      <c r="J706" s="1"/>
      <c r="K706" s="1"/>
    </row>
    <row r="707" spans="1:11">
      <c r="A707" s="1"/>
      <c r="B707" s="1"/>
      <c r="C707" s="1"/>
      <c r="D707" s="1"/>
      <c r="G707" s="1"/>
      <c r="H707" s="1"/>
      <c r="I707" s="1"/>
      <c r="J707" s="1"/>
      <c r="K707" s="1"/>
    </row>
    <row r="708" spans="1:11">
      <c r="A708" s="1"/>
      <c r="B708" s="1"/>
      <c r="C708" s="1"/>
      <c r="D708" s="1"/>
      <c r="G708" s="1"/>
      <c r="H708" s="1"/>
      <c r="I708" s="1"/>
      <c r="J708" s="1"/>
      <c r="K708" s="1"/>
    </row>
    <row r="709" spans="1:11">
      <c r="A709" s="1"/>
      <c r="B709" s="1"/>
      <c r="C709" s="1"/>
      <c r="D709" s="1"/>
      <c r="G709" s="1"/>
      <c r="H709" s="1"/>
      <c r="I709" s="1"/>
      <c r="J709" s="1"/>
      <c r="K709" s="1"/>
    </row>
    <row r="710" spans="1:11">
      <c r="A710" s="1"/>
      <c r="B710" s="1"/>
      <c r="C710" s="1"/>
      <c r="D710" s="1"/>
      <c r="G710" s="1"/>
      <c r="H710" s="1"/>
      <c r="I710" s="1"/>
      <c r="J710" s="1"/>
      <c r="K710" s="1"/>
    </row>
    <row r="711" spans="1:11">
      <c r="A711" s="1"/>
      <c r="B711" s="1"/>
      <c r="C711" s="1"/>
      <c r="D711" s="1"/>
      <c r="G711" s="1"/>
      <c r="H711" s="1"/>
      <c r="I711" s="1"/>
      <c r="J711" s="1"/>
      <c r="K711" s="1"/>
    </row>
    <row r="712" spans="1:11">
      <c r="A712" s="1"/>
      <c r="B712" s="1"/>
      <c r="C712" s="1"/>
      <c r="D712" s="1"/>
      <c r="G712" s="1"/>
      <c r="H712" s="1"/>
      <c r="I712" s="1"/>
      <c r="J712" s="1"/>
      <c r="K712" s="1"/>
    </row>
    <row r="713" spans="1:11">
      <c r="A713" s="1"/>
      <c r="B713" s="1"/>
      <c r="C713" s="1"/>
      <c r="D713" s="1"/>
      <c r="G713" s="1"/>
      <c r="H713" s="1"/>
      <c r="I713" s="1"/>
      <c r="J713" s="1"/>
      <c r="K713" s="1"/>
    </row>
    <row r="714" spans="1:11">
      <c r="A714" s="1"/>
      <c r="B714" s="1"/>
      <c r="C714" s="1"/>
      <c r="D714" s="1"/>
      <c r="G714" s="1"/>
      <c r="H714" s="1"/>
      <c r="I714" s="1"/>
      <c r="J714" s="1"/>
      <c r="K714" s="1"/>
    </row>
    <row r="715" spans="1:11">
      <c r="A715" s="1"/>
      <c r="B715" s="1"/>
      <c r="C715" s="1"/>
      <c r="D715" s="1"/>
      <c r="G715" s="1"/>
      <c r="H715" s="1"/>
      <c r="I715" s="1"/>
      <c r="J715" s="1"/>
      <c r="K715" s="1"/>
    </row>
    <row r="716" spans="1:11">
      <c r="A716" s="1"/>
      <c r="B716" s="1"/>
      <c r="C716" s="1"/>
      <c r="D716" s="1"/>
      <c r="G716" s="1"/>
      <c r="H716" s="1"/>
      <c r="I716" s="1"/>
      <c r="J716" s="1"/>
      <c r="K716" s="1"/>
    </row>
    <row r="717" spans="1:11">
      <c r="A717" s="1"/>
      <c r="B717" s="1"/>
      <c r="C717" s="1"/>
      <c r="D717" s="1"/>
      <c r="G717" s="1"/>
      <c r="H717" s="1"/>
      <c r="I717" s="1"/>
      <c r="J717" s="1"/>
      <c r="K717" s="1"/>
    </row>
    <row r="718" spans="1:11">
      <c r="A718" s="1"/>
      <c r="B718" s="1"/>
      <c r="C718" s="1"/>
      <c r="D718" s="1"/>
      <c r="G718" s="1"/>
      <c r="H718" s="1"/>
      <c r="I718" s="1"/>
      <c r="J718" s="1"/>
      <c r="K718" s="1"/>
    </row>
    <row r="719" spans="1:11">
      <c r="A719" s="1"/>
      <c r="B719" s="1"/>
      <c r="C719" s="1"/>
      <c r="D719" s="1"/>
      <c r="G719" s="1"/>
      <c r="H719" s="1"/>
      <c r="I719" s="1"/>
      <c r="J719" s="1"/>
      <c r="K719" s="1"/>
    </row>
    <row r="720" spans="1:11">
      <c r="A720" s="1"/>
      <c r="B720" s="1"/>
      <c r="C720" s="1"/>
      <c r="D720" s="1"/>
      <c r="G720" s="1"/>
      <c r="H720" s="1"/>
      <c r="I720" s="1"/>
      <c r="J720" s="1"/>
      <c r="K720" s="1"/>
    </row>
    <row r="721" spans="1:11">
      <c r="A721" s="1"/>
      <c r="B721" s="1"/>
      <c r="C721" s="1"/>
      <c r="D721" s="1"/>
      <c r="G721" s="1"/>
      <c r="H721" s="1"/>
      <c r="I721" s="1"/>
      <c r="J721" s="1"/>
      <c r="K721" s="1"/>
    </row>
    <row r="722" spans="1:11">
      <c r="A722" s="1"/>
      <c r="B722" s="1"/>
      <c r="C722" s="1"/>
      <c r="D722" s="1"/>
      <c r="G722" s="1"/>
      <c r="H722" s="1"/>
      <c r="I722" s="1"/>
      <c r="J722" s="1"/>
      <c r="K722" s="1"/>
    </row>
    <row r="723" spans="1:11">
      <c r="A723" s="1"/>
      <c r="B723" s="1"/>
      <c r="C723" s="1"/>
      <c r="D723" s="1"/>
      <c r="G723" s="1"/>
      <c r="H723" s="1"/>
      <c r="I723" s="1"/>
      <c r="J723" s="1"/>
      <c r="K723" s="1"/>
    </row>
    <row r="724" spans="1:11">
      <c r="A724" s="1"/>
      <c r="B724" s="1"/>
      <c r="C724" s="1"/>
      <c r="D724" s="1"/>
      <c r="G724" s="1"/>
      <c r="H724" s="1"/>
      <c r="I724" s="1"/>
      <c r="J724" s="1"/>
      <c r="K724" s="1"/>
    </row>
    <row r="725" spans="1:11">
      <c r="A725" s="1"/>
      <c r="B725" s="1"/>
      <c r="C725" s="1"/>
      <c r="D725" s="1"/>
      <c r="G725" s="1"/>
      <c r="H725" s="1"/>
      <c r="I725" s="1"/>
      <c r="J725" s="1"/>
      <c r="K725" s="1"/>
    </row>
    <row r="726" spans="1:11">
      <c r="A726" s="1"/>
      <c r="B726" s="1"/>
      <c r="C726" s="1"/>
      <c r="D726" s="1"/>
      <c r="G726" s="1"/>
      <c r="H726" s="1"/>
      <c r="I726" s="1"/>
      <c r="J726" s="1"/>
      <c r="K726" s="1"/>
    </row>
    <row r="727" spans="1:11">
      <c r="A727" s="1"/>
      <c r="B727" s="1"/>
      <c r="C727" s="1"/>
      <c r="D727" s="1"/>
      <c r="G727" s="1"/>
      <c r="H727" s="1"/>
      <c r="I727" s="1"/>
      <c r="J727" s="1"/>
      <c r="K727" s="1"/>
    </row>
    <row r="728" spans="1:11">
      <c r="A728" s="1"/>
      <c r="B728" s="1"/>
      <c r="C728" s="1"/>
      <c r="D728" s="1"/>
      <c r="G728" s="1"/>
      <c r="H728" s="1"/>
      <c r="I728" s="1"/>
      <c r="J728" s="1"/>
      <c r="K728" s="1"/>
    </row>
    <row r="729" spans="1:11">
      <c r="A729" s="1"/>
      <c r="B729" s="1"/>
      <c r="C729" s="1"/>
      <c r="D729" s="1"/>
      <c r="G729" s="1"/>
      <c r="H729" s="1"/>
      <c r="I729" s="1"/>
      <c r="J729" s="1"/>
      <c r="K729" s="1"/>
    </row>
    <row r="730" spans="1:11">
      <c r="A730" s="1"/>
      <c r="B730" s="1"/>
      <c r="C730" s="1"/>
      <c r="D730" s="1"/>
      <c r="G730" s="1"/>
      <c r="H730" s="1"/>
      <c r="I730" s="1"/>
      <c r="J730" s="1"/>
      <c r="K730" s="1"/>
    </row>
    <row r="731" spans="1:11">
      <c r="A731" s="1"/>
      <c r="B731" s="1"/>
      <c r="C731" s="1"/>
      <c r="D731" s="1"/>
      <c r="G731" s="1"/>
      <c r="H731" s="1"/>
      <c r="I731" s="1"/>
      <c r="J731" s="1"/>
      <c r="K731" s="1"/>
    </row>
    <row r="732" spans="1:11">
      <c r="A732" s="1"/>
      <c r="B732" s="1"/>
      <c r="C732" s="1"/>
      <c r="D732" s="1"/>
      <c r="G732" s="1"/>
      <c r="H732" s="1"/>
      <c r="I732" s="1"/>
      <c r="J732" s="1"/>
      <c r="K732" s="1"/>
    </row>
    <row r="733" spans="1:11">
      <c r="A733" s="1"/>
      <c r="B733" s="1"/>
      <c r="C733" s="1"/>
      <c r="D733" s="1"/>
      <c r="G733" s="1"/>
      <c r="H733" s="1"/>
      <c r="I733" s="1"/>
      <c r="J733" s="1"/>
      <c r="K733" s="1"/>
    </row>
    <row r="734" spans="1:11">
      <c r="A734" s="1"/>
      <c r="B734" s="1"/>
      <c r="C734" s="1"/>
      <c r="D734" s="1"/>
      <c r="G734" s="1"/>
      <c r="H734" s="1"/>
      <c r="I734" s="1"/>
      <c r="J734" s="1"/>
      <c r="K734" s="1"/>
    </row>
    <row r="735" spans="1:11">
      <c r="A735" s="1"/>
      <c r="B735" s="1"/>
      <c r="C735" s="1"/>
      <c r="D735" s="1"/>
      <c r="G735" s="1"/>
      <c r="H735" s="1"/>
      <c r="I735" s="1"/>
      <c r="J735" s="1"/>
      <c r="K735" s="1"/>
    </row>
    <row r="736" spans="1:11">
      <c r="A736" s="1"/>
      <c r="B736" s="1"/>
      <c r="C736" s="1"/>
      <c r="D736" s="1"/>
      <c r="G736" s="1"/>
      <c r="H736" s="1"/>
      <c r="I736" s="1"/>
      <c r="J736" s="1"/>
      <c r="K736" s="1"/>
    </row>
    <row r="737" spans="1:11">
      <c r="A737" s="1"/>
      <c r="B737" s="1"/>
      <c r="C737" s="1"/>
      <c r="D737" s="1"/>
      <c r="G737" s="1"/>
      <c r="H737" s="1"/>
      <c r="I737" s="1"/>
      <c r="J737" s="1"/>
      <c r="K737" s="1"/>
    </row>
    <row r="738" spans="1:11">
      <c r="A738" s="1"/>
      <c r="B738" s="1"/>
      <c r="C738" s="1"/>
      <c r="D738" s="1"/>
      <c r="G738" s="1"/>
      <c r="H738" s="1"/>
      <c r="I738" s="1"/>
      <c r="J738" s="1"/>
      <c r="K738" s="1"/>
    </row>
    <row r="739" spans="1:11">
      <c r="A739" s="1"/>
      <c r="B739" s="1"/>
      <c r="C739" s="1"/>
      <c r="D739" s="1"/>
      <c r="G739" s="1"/>
      <c r="H739" s="1"/>
      <c r="I739" s="1"/>
      <c r="J739" s="1"/>
      <c r="K739" s="1"/>
    </row>
    <row r="740" spans="1:11">
      <c r="A740" s="1"/>
      <c r="B740" s="1"/>
      <c r="C740" s="1"/>
      <c r="D740" s="1"/>
      <c r="G740" s="1"/>
      <c r="H740" s="1"/>
      <c r="I740" s="1"/>
      <c r="J740" s="1"/>
      <c r="K740" s="1"/>
    </row>
    <row r="741" spans="1:11">
      <c r="A741" s="1"/>
      <c r="B741" s="1"/>
      <c r="C741" s="1"/>
      <c r="D741" s="1"/>
      <c r="G741" s="1"/>
      <c r="H741" s="1"/>
      <c r="I741" s="1"/>
      <c r="J741" s="1"/>
      <c r="K741" s="1"/>
    </row>
    <row r="742" spans="1:11">
      <c r="A742" s="1"/>
      <c r="B742" s="1"/>
      <c r="C742" s="1"/>
      <c r="D742" s="1"/>
      <c r="G742" s="1"/>
      <c r="H742" s="1"/>
      <c r="I742" s="1"/>
      <c r="J742" s="1"/>
      <c r="K742" s="1"/>
    </row>
    <row r="743" spans="1:11">
      <c r="A743" s="1"/>
      <c r="B743" s="1"/>
      <c r="C743" s="1"/>
      <c r="D743" s="1"/>
      <c r="G743" s="1"/>
      <c r="H743" s="1"/>
      <c r="I743" s="1"/>
      <c r="J743" s="1"/>
      <c r="K743" s="1"/>
    </row>
    <row r="744" spans="1:11">
      <c r="A744" s="1"/>
      <c r="B744" s="1"/>
      <c r="C744" s="1"/>
      <c r="D744" s="1"/>
      <c r="G744" s="1"/>
      <c r="H744" s="1"/>
      <c r="I744" s="1"/>
      <c r="J744" s="1"/>
      <c r="K744" s="1"/>
    </row>
    <row r="745" spans="1:11">
      <c r="A745" s="1"/>
      <c r="B745" s="1"/>
      <c r="C745" s="1"/>
      <c r="D745" s="1"/>
      <c r="G745" s="1"/>
      <c r="H745" s="1"/>
      <c r="I745" s="1"/>
      <c r="J745" s="1"/>
      <c r="K745" s="1"/>
    </row>
    <row r="746" spans="1:11">
      <c r="A746" s="1"/>
      <c r="B746" s="1"/>
      <c r="C746" s="1"/>
      <c r="D746" s="1"/>
      <c r="G746" s="1"/>
      <c r="H746" s="1"/>
      <c r="I746" s="1"/>
      <c r="J746" s="1"/>
      <c r="K746" s="1"/>
    </row>
    <row r="747" spans="1:11">
      <c r="A747" s="1"/>
      <c r="B747" s="1"/>
      <c r="C747" s="1"/>
      <c r="D747" s="1"/>
      <c r="G747" s="1"/>
      <c r="H747" s="1"/>
      <c r="I747" s="1"/>
      <c r="J747" s="1"/>
      <c r="K747" s="1"/>
    </row>
    <row r="748" spans="1:11">
      <c r="A748" s="1"/>
      <c r="B748" s="1"/>
      <c r="C748" s="1"/>
      <c r="D748" s="1"/>
      <c r="G748" s="1"/>
      <c r="H748" s="1"/>
      <c r="I748" s="1"/>
      <c r="J748" s="1"/>
      <c r="K748" s="1"/>
    </row>
    <row r="749" spans="1:11">
      <c r="A749" s="1"/>
      <c r="B749" s="1"/>
      <c r="C749" s="1"/>
      <c r="D749" s="1"/>
      <c r="G749" s="1"/>
      <c r="H749" s="1"/>
      <c r="I749" s="1"/>
      <c r="J749" s="1"/>
      <c r="K749" s="1"/>
    </row>
    <row r="750" spans="1:11">
      <c r="A750" s="1"/>
      <c r="B750" s="1"/>
      <c r="C750" s="1"/>
      <c r="D750" s="1"/>
      <c r="G750" s="1"/>
      <c r="H750" s="1"/>
      <c r="I750" s="1"/>
      <c r="J750" s="1"/>
      <c r="K750" s="1"/>
    </row>
    <row r="751" spans="1:11">
      <c r="A751" s="1"/>
      <c r="B751" s="1"/>
      <c r="C751" s="1"/>
      <c r="D751" s="1"/>
      <c r="G751" s="1"/>
      <c r="H751" s="1"/>
      <c r="I751" s="1"/>
      <c r="J751" s="1"/>
      <c r="K751" s="1"/>
    </row>
    <row r="752" spans="1:11">
      <c r="A752" s="1"/>
      <c r="B752" s="1"/>
      <c r="C752" s="1"/>
      <c r="D752" s="1"/>
      <c r="G752" s="1"/>
      <c r="H752" s="1"/>
      <c r="I752" s="1"/>
      <c r="J752" s="1"/>
      <c r="K752" s="1"/>
    </row>
    <row r="753" spans="1:11">
      <c r="A753" s="1"/>
      <c r="B753" s="1"/>
      <c r="C753" s="1"/>
      <c r="D753" s="1"/>
      <c r="G753" s="1"/>
      <c r="H753" s="1"/>
      <c r="I753" s="1"/>
      <c r="J753" s="1"/>
      <c r="K753" s="1"/>
    </row>
    <row r="754" spans="1:11">
      <c r="A754" s="1"/>
      <c r="B754" s="1"/>
      <c r="C754" s="1"/>
      <c r="D754" s="1"/>
      <c r="G754" s="1"/>
      <c r="H754" s="1"/>
      <c r="I754" s="1"/>
      <c r="J754" s="1"/>
      <c r="K754" s="1"/>
    </row>
    <row r="755" spans="1:11">
      <c r="A755" s="1"/>
      <c r="B755" s="1"/>
      <c r="C755" s="1"/>
      <c r="D755" s="1"/>
      <c r="G755" s="1"/>
      <c r="H755" s="1"/>
      <c r="I755" s="1"/>
      <c r="J755" s="1"/>
      <c r="K755" s="1"/>
    </row>
    <row r="756" spans="1:11">
      <c r="A756" s="1"/>
      <c r="B756" s="1"/>
      <c r="C756" s="1"/>
      <c r="D756" s="1"/>
      <c r="G756" s="1"/>
      <c r="H756" s="1"/>
      <c r="I756" s="1"/>
      <c r="J756" s="1"/>
      <c r="K756" s="1"/>
    </row>
    <row r="757" spans="1:11">
      <c r="A757" s="1"/>
      <c r="B757" s="1"/>
      <c r="C757" s="1"/>
      <c r="D757" s="1"/>
      <c r="G757" s="1"/>
      <c r="H757" s="1"/>
      <c r="I757" s="1"/>
      <c r="J757" s="1"/>
      <c r="K757" s="1"/>
    </row>
    <row r="758" spans="1:11">
      <c r="A758" s="1"/>
      <c r="B758" s="1"/>
      <c r="C758" s="1"/>
      <c r="D758" s="1"/>
      <c r="G758" s="1"/>
      <c r="H758" s="1"/>
      <c r="I758" s="1"/>
      <c r="J758" s="1"/>
      <c r="K758" s="1"/>
    </row>
    <row r="759" spans="1:11">
      <c r="A759" s="1"/>
      <c r="B759" s="1"/>
      <c r="C759" s="1"/>
      <c r="D759" s="1"/>
      <c r="G759" s="1"/>
      <c r="H759" s="1"/>
      <c r="I759" s="1"/>
      <c r="J759" s="1"/>
      <c r="K759" s="1"/>
    </row>
    <row r="760" spans="1:11">
      <c r="A760" s="1"/>
      <c r="B760" s="1"/>
      <c r="C760" s="1"/>
      <c r="D760" s="1"/>
      <c r="G760" s="1"/>
      <c r="H760" s="1"/>
      <c r="I760" s="1"/>
      <c r="J760" s="1"/>
      <c r="K760" s="1"/>
    </row>
    <row r="761" spans="1:11">
      <c r="A761" s="1"/>
      <c r="B761" s="1"/>
      <c r="C761" s="1"/>
      <c r="D761" s="1"/>
      <c r="G761" s="1"/>
      <c r="H761" s="1"/>
      <c r="I761" s="1"/>
      <c r="J761" s="1"/>
      <c r="K761" s="1"/>
    </row>
    <row r="762" spans="1:11">
      <c r="A762" s="1"/>
      <c r="B762" s="1"/>
      <c r="C762" s="1"/>
      <c r="D762" s="1"/>
      <c r="G762" s="1"/>
      <c r="H762" s="1"/>
      <c r="I762" s="1"/>
      <c r="J762" s="1"/>
      <c r="K762" s="1"/>
    </row>
    <row r="763" spans="1:11">
      <c r="A763" s="1"/>
      <c r="B763" s="1"/>
      <c r="C763" s="1"/>
      <c r="D763" s="1"/>
      <c r="G763" s="1"/>
      <c r="H763" s="1"/>
      <c r="I763" s="1"/>
      <c r="J763" s="1"/>
      <c r="K763" s="1"/>
    </row>
    <row r="764" spans="1:11">
      <c r="A764" s="1"/>
      <c r="B764" s="1"/>
      <c r="C764" s="1"/>
      <c r="D764" s="1"/>
      <c r="G764" s="1"/>
      <c r="H764" s="1"/>
      <c r="I764" s="1"/>
      <c r="J764" s="1"/>
      <c r="K764" s="1"/>
    </row>
    <row r="765" spans="1:11">
      <c r="A765" s="1"/>
      <c r="B765" s="1"/>
      <c r="C765" s="1"/>
      <c r="D765" s="1"/>
      <c r="G765" s="1"/>
      <c r="H765" s="1"/>
      <c r="I765" s="1"/>
      <c r="J765" s="1"/>
      <c r="K765" s="1"/>
    </row>
    <row r="766" spans="1:11">
      <c r="A766" s="1"/>
      <c r="B766" s="1"/>
      <c r="C766" s="1"/>
      <c r="D766" s="1"/>
      <c r="G766" s="1"/>
      <c r="H766" s="1"/>
      <c r="I766" s="1"/>
      <c r="J766" s="1"/>
      <c r="K766" s="1"/>
    </row>
    <row r="767" spans="1:11">
      <c r="A767" s="1"/>
      <c r="B767" s="1"/>
      <c r="C767" s="1"/>
      <c r="D767" s="1"/>
      <c r="G767" s="1"/>
      <c r="H767" s="1"/>
      <c r="I767" s="1"/>
      <c r="J767" s="1"/>
      <c r="K767" s="1"/>
    </row>
    <row r="768" spans="1:11">
      <c r="A768" s="1"/>
      <c r="B768" s="1"/>
      <c r="C768" s="1"/>
      <c r="D768" s="1"/>
      <c r="G768" s="1"/>
      <c r="H768" s="1"/>
      <c r="I768" s="1"/>
      <c r="J768" s="1"/>
      <c r="K768" s="1"/>
    </row>
    <row r="769" spans="1:11">
      <c r="A769" s="1"/>
      <c r="B769" s="1"/>
      <c r="C769" s="1"/>
      <c r="D769" s="1"/>
      <c r="G769" s="1"/>
      <c r="H769" s="1"/>
      <c r="I769" s="1"/>
      <c r="J769" s="1"/>
      <c r="K769" s="1"/>
    </row>
    <row r="770" spans="1:11">
      <c r="A770" s="1"/>
      <c r="B770" s="1"/>
      <c r="C770" s="1"/>
      <c r="D770" s="1"/>
      <c r="G770" s="1"/>
      <c r="H770" s="1"/>
      <c r="I770" s="1"/>
      <c r="J770" s="1"/>
      <c r="K770" s="1"/>
    </row>
    <row r="771" spans="1:11">
      <c r="A771" s="1"/>
      <c r="B771" s="1"/>
      <c r="C771" s="1"/>
      <c r="D771" s="1"/>
      <c r="G771" s="1"/>
      <c r="H771" s="1"/>
      <c r="I771" s="1"/>
      <c r="J771" s="1"/>
      <c r="K771" s="1"/>
    </row>
    <row r="772" spans="1:11">
      <c r="A772" s="1"/>
      <c r="B772" s="1"/>
      <c r="C772" s="1"/>
      <c r="D772" s="1"/>
      <c r="G772" s="1"/>
      <c r="H772" s="1"/>
      <c r="I772" s="1"/>
      <c r="J772" s="1"/>
      <c r="K772" s="1"/>
    </row>
    <row r="773" spans="1:11">
      <c r="A773" s="1"/>
      <c r="B773" s="1"/>
      <c r="C773" s="1"/>
      <c r="D773" s="1"/>
      <c r="G773" s="1"/>
      <c r="H773" s="1"/>
      <c r="I773" s="1"/>
      <c r="J773" s="1"/>
      <c r="K773" s="1"/>
    </row>
    <row r="774" spans="1:11">
      <c r="A774" s="1"/>
      <c r="B774" s="1"/>
      <c r="C774" s="1"/>
      <c r="D774" s="1"/>
      <c r="G774" s="1"/>
      <c r="H774" s="1"/>
      <c r="I774" s="1"/>
      <c r="J774" s="1"/>
      <c r="K774" s="1"/>
    </row>
    <row r="775" spans="1:11">
      <c r="A775" s="1"/>
      <c r="B775" s="1"/>
      <c r="C775" s="1"/>
      <c r="D775" s="1"/>
      <c r="G775" s="1"/>
      <c r="H775" s="1"/>
      <c r="I775" s="1"/>
      <c r="J775" s="1"/>
      <c r="K775" s="1"/>
    </row>
    <row r="776" spans="1:11">
      <c r="A776" s="1"/>
      <c r="B776" s="1"/>
      <c r="C776" s="1"/>
      <c r="D776" s="1"/>
      <c r="G776" s="1"/>
      <c r="H776" s="1"/>
      <c r="I776" s="1"/>
      <c r="J776" s="1"/>
      <c r="K776" s="1"/>
    </row>
    <row r="777" spans="1:11">
      <c r="A777" s="1"/>
      <c r="B777" s="1"/>
      <c r="C777" s="1"/>
      <c r="D777" s="1"/>
      <c r="G777" s="1"/>
      <c r="H777" s="1"/>
      <c r="I777" s="1"/>
      <c r="J777" s="1"/>
      <c r="K777" s="1"/>
    </row>
    <row r="778" spans="1:11">
      <c r="A778" s="1"/>
      <c r="B778" s="1"/>
      <c r="C778" s="1"/>
      <c r="D778" s="1"/>
      <c r="G778" s="1"/>
      <c r="H778" s="1"/>
      <c r="I778" s="1"/>
      <c r="J778" s="1"/>
      <c r="K778" s="1"/>
    </row>
    <row r="779" spans="1:11">
      <c r="A779" s="1"/>
      <c r="B779" s="1"/>
      <c r="C779" s="1"/>
      <c r="D779" s="1"/>
      <c r="G779" s="1"/>
      <c r="H779" s="1"/>
      <c r="I779" s="1"/>
      <c r="J779" s="1"/>
      <c r="K779" s="1"/>
    </row>
    <row r="780" spans="1:11">
      <c r="A780" s="1"/>
      <c r="B780" s="1"/>
      <c r="C780" s="1"/>
      <c r="D780" s="1"/>
      <c r="G780" s="1"/>
      <c r="H780" s="1"/>
      <c r="I780" s="1"/>
      <c r="J780" s="1"/>
      <c r="K780" s="1"/>
    </row>
    <row r="781" spans="1:11">
      <c r="A781" s="1"/>
      <c r="B781" s="1"/>
      <c r="C781" s="1"/>
      <c r="D781" s="1"/>
      <c r="G781" s="1"/>
      <c r="H781" s="1"/>
      <c r="I781" s="1"/>
      <c r="J781" s="1"/>
      <c r="K781" s="1"/>
    </row>
    <row r="782" spans="1:11">
      <c r="A782" s="1"/>
      <c r="B782" s="1"/>
      <c r="C782" s="1"/>
      <c r="D782" s="1"/>
      <c r="G782" s="1"/>
      <c r="H782" s="1"/>
      <c r="I782" s="1"/>
      <c r="J782" s="1"/>
      <c r="K782" s="1"/>
    </row>
    <row r="783" spans="1:11">
      <c r="A783" s="1"/>
      <c r="B783" s="1"/>
      <c r="C783" s="1"/>
      <c r="D783" s="1"/>
      <c r="G783" s="1"/>
      <c r="H783" s="1"/>
      <c r="I783" s="1"/>
      <c r="J783" s="1"/>
      <c r="K783" s="1"/>
    </row>
    <row r="784" spans="1:11">
      <c r="A784" s="1"/>
      <c r="B784" s="1"/>
      <c r="C784" s="1"/>
      <c r="D784" s="1"/>
      <c r="G784" s="1"/>
      <c r="H784" s="1"/>
      <c r="I784" s="1"/>
      <c r="J784" s="1"/>
      <c r="K784" s="1"/>
    </row>
    <row r="785" spans="1:11">
      <c r="A785" s="1"/>
      <c r="B785" s="1"/>
      <c r="C785" s="1"/>
      <c r="D785" s="1"/>
      <c r="G785" s="1"/>
      <c r="H785" s="1"/>
      <c r="I785" s="1"/>
      <c r="J785" s="1"/>
      <c r="K785" s="1"/>
    </row>
    <row r="786" spans="1:11">
      <c r="A786" s="1"/>
      <c r="B786" s="1"/>
      <c r="C786" s="1"/>
      <c r="D786" s="1"/>
      <c r="G786" s="1"/>
      <c r="H786" s="1"/>
      <c r="I786" s="1"/>
      <c r="J786" s="1"/>
      <c r="K786" s="1"/>
    </row>
    <row r="787" spans="1:11">
      <c r="A787" s="1"/>
      <c r="B787" s="1"/>
      <c r="C787" s="1"/>
      <c r="D787" s="1"/>
      <c r="G787" s="1"/>
      <c r="H787" s="1"/>
      <c r="I787" s="1"/>
      <c r="J787" s="1"/>
      <c r="K787" s="1"/>
    </row>
    <row r="788" spans="1:11">
      <c r="A788" s="1"/>
      <c r="B788" s="1"/>
      <c r="C788" s="1"/>
      <c r="D788" s="1"/>
      <c r="G788" s="1"/>
      <c r="H788" s="1"/>
      <c r="I788" s="1"/>
      <c r="J788" s="1"/>
      <c r="K788" s="1"/>
    </row>
    <row r="789" spans="1:11">
      <c r="A789" s="1"/>
      <c r="B789" s="1"/>
      <c r="C789" s="1"/>
      <c r="D789" s="1"/>
      <c r="G789" s="1"/>
      <c r="H789" s="1"/>
      <c r="I789" s="1"/>
      <c r="J789" s="1"/>
      <c r="K789" s="1"/>
    </row>
    <row r="790" spans="1:11">
      <c r="A790" s="1"/>
      <c r="B790" s="1"/>
      <c r="C790" s="1"/>
      <c r="D790" s="1"/>
      <c r="G790" s="1"/>
      <c r="H790" s="1"/>
      <c r="I790" s="1"/>
      <c r="J790" s="1"/>
      <c r="K790" s="1"/>
    </row>
    <row r="791" spans="1:11">
      <c r="A791" s="1"/>
      <c r="B791" s="1"/>
      <c r="C791" s="1"/>
      <c r="D791" s="1"/>
      <c r="G791" s="1"/>
      <c r="H791" s="1"/>
      <c r="I791" s="1"/>
      <c r="J791" s="1"/>
      <c r="K791" s="1"/>
    </row>
    <row r="792" spans="1:11">
      <c r="A792" s="1"/>
      <c r="B792" s="1"/>
      <c r="C792" s="1"/>
      <c r="D792" s="1"/>
      <c r="G792" s="1"/>
      <c r="H792" s="1"/>
      <c r="I792" s="1"/>
      <c r="J792" s="1"/>
      <c r="K792" s="1"/>
    </row>
    <row r="793" spans="1:11">
      <c r="A793" s="1"/>
      <c r="B793" s="1"/>
      <c r="C793" s="1"/>
      <c r="D793" s="1"/>
      <c r="G793" s="1"/>
      <c r="H793" s="1"/>
      <c r="I793" s="1"/>
      <c r="J793" s="1"/>
      <c r="K793" s="1"/>
    </row>
    <row r="794" spans="1:11">
      <c r="A794" s="1"/>
      <c r="B794" s="1"/>
      <c r="C794" s="1"/>
      <c r="D794" s="1"/>
      <c r="G794" s="1"/>
      <c r="H794" s="1"/>
      <c r="I794" s="1"/>
      <c r="J794" s="1"/>
      <c r="K794" s="1"/>
    </row>
    <row r="795" spans="1:11">
      <c r="A795" s="1"/>
      <c r="B795" s="1"/>
      <c r="C795" s="1"/>
      <c r="D795" s="1"/>
      <c r="G795" s="1"/>
      <c r="H795" s="1"/>
      <c r="I795" s="1"/>
      <c r="J795" s="1"/>
      <c r="K795" s="1"/>
    </row>
    <row r="796" spans="1:11">
      <c r="A796" s="1"/>
      <c r="B796" s="1"/>
      <c r="C796" s="1"/>
      <c r="D796" s="1"/>
      <c r="G796" s="1"/>
      <c r="H796" s="1"/>
      <c r="I796" s="1"/>
      <c r="J796" s="1"/>
      <c r="K796" s="1"/>
    </row>
    <row r="797" spans="1:11">
      <c r="A797" s="1"/>
      <c r="B797" s="1"/>
      <c r="C797" s="1"/>
      <c r="D797" s="1"/>
      <c r="G797" s="1"/>
      <c r="H797" s="1"/>
      <c r="I797" s="1"/>
      <c r="J797" s="1"/>
      <c r="K797" s="1"/>
    </row>
    <row r="798" spans="1:11">
      <c r="A798" s="1"/>
      <c r="B798" s="1"/>
      <c r="C798" s="1"/>
      <c r="D798" s="1"/>
      <c r="G798" s="1"/>
      <c r="H798" s="1"/>
      <c r="I798" s="1"/>
      <c r="J798" s="1"/>
      <c r="K798" s="1"/>
    </row>
    <row r="799" spans="1:11">
      <c r="A799" s="1"/>
      <c r="B799" s="1"/>
      <c r="C799" s="1"/>
      <c r="D799" s="1"/>
      <c r="G799" s="1"/>
      <c r="H799" s="1"/>
      <c r="I799" s="1"/>
      <c r="J799" s="1"/>
      <c r="K799" s="1"/>
    </row>
    <row r="800" spans="1:11">
      <c r="A800" s="1"/>
      <c r="B800" s="1"/>
      <c r="C800" s="1"/>
      <c r="D800" s="1"/>
      <c r="G800" s="1"/>
      <c r="H800" s="1"/>
      <c r="I800" s="1"/>
      <c r="J800" s="1"/>
      <c r="K800" s="1"/>
    </row>
    <row r="801" spans="1:11">
      <c r="A801" s="1"/>
      <c r="B801" s="1"/>
      <c r="C801" s="1"/>
      <c r="D801" s="1"/>
      <c r="G801" s="1"/>
      <c r="H801" s="1"/>
      <c r="I801" s="1"/>
      <c r="J801" s="1"/>
      <c r="K801" s="1"/>
    </row>
    <row r="802" spans="1:11">
      <c r="A802" s="1"/>
      <c r="B802" s="1"/>
      <c r="C802" s="1"/>
      <c r="D802" s="1"/>
      <c r="G802" s="1"/>
      <c r="H802" s="1"/>
      <c r="I802" s="1"/>
      <c r="J802" s="1"/>
      <c r="K802" s="1"/>
    </row>
    <row r="803" spans="1:11">
      <c r="A803" s="1"/>
      <c r="B803" s="1"/>
      <c r="C803" s="1"/>
      <c r="D803" s="1"/>
      <c r="G803" s="1"/>
      <c r="H803" s="1"/>
      <c r="I803" s="1"/>
      <c r="J803" s="1"/>
      <c r="K803" s="1"/>
    </row>
    <row r="804" spans="1:11">
      <c r="A804" s="1"/>
      <c r="B804" s="1"/>
      <c r="C804" s="1"/>
      <c r="D804" s="1"/>
      <c r="G804" s="1"/>
      <c r="H804" s="1"/>
      <c r="I804" s="1"/>
      <c r="J804" s="1"/>
      <c r="K804" s="1"/>
    </row>
    <row r="805" spans="1:11">
      <c r="A805" s="1"/>
      <c r="B805" s="1"/>
      <c r="C805" s="1"/>
      <c r="D805" s="1"/>
      <c r="G805" s="1"/>
      <c r="H805" s="1"/>
      <c r="I805" s="1"/>
      <c r="J805" s="1"/>
      <c r="K805" s="1"/>
    </row>
    <row r="806" spans="1:11">
      <c r="A806" s="1"/>
      <c r="B806" s="1"/>
      <c r="C806" s="1"/>
      <c r="D806" s="1"/>
      <c r="G806" s="1"/>
      <c r="H806" s="1"/>
      <c r="I806" s="1"/>
      <c r="J806" s="1"/>
      <c r="K806" s="1"/>
    </row>
    <row r="807" spans="1:11">
      <c r="A807" s="1"/>
      <c r="B807" s="1"/>
      <c r="C807" s="1"/>
      <c r="D807" s="1"/>
      <c r="G807" s="1"/>
      <c r="H807" s="1"/>
      <c r="I807" s="1"/>
      <c r="J807" s="1"/>
      <c r="K807" s="1"/>
    </row>
    <row r="808" spans="1:11">
      <c r="A808" s="1"/>
      <c r="B808" s="1"/>
      <c r="C808" s="1"/>
      <c r="D808" s="1"/>
      <c r="G808" s="1"/>
      <c r="H808" s="1"/>
      <c r="I808" s="1"/>
      <c r="J808" s="1"/>
      <c r="K808" s="1"/>
    </row>
    <row r="809" spans="1:11">
      <c r="A809" s="1"/>
      <c r="B809" s="1"/>
      <c r="C809" s="1"/>
      <c r="D809" s="1"/>
      <c r="G809" s="1"/>
      <c r="H809" s="1"/>
      <c r="I809" s="1"/>
      <c r="J809" s="1"/>
      <c r="K809" s="1"/>
    </row>
    <row r="810" spans="1:11">
      <c r="A810" s="1"/>
      <c r="B810" s="1"/>
      <c r="C810" s="1"/>
      <c r="D810" s="1"/>
      <c r="G810" s="1"/>
      <c r="H810" s="1"/>
      <c r="I810" s="1"/>
      <c r="J810" s="1"/>
      <c r="K810" s="1"/>
    </row>
    <row r="811" spans="1:11">
      <c r="A811" s="1"/>
      <c r="B811" s="1"/>
      <c r="C811" s="1"/>
      <c r="D811" s="1"/>
      <c r="G811" s="1"/>
      <c r="H811" s="1"/>
      <c r="I811" s="1"/>
      <c r="J811" s="1"/>
      <c r="K811" s="1"/>
    </row>
    <row r="812" spans="1:11">
      <c r="A812" s="1"/>
      <c r="B812" s="1"/>
      <c r="C812" s="1"/>
      <c r="D812" s="1"/>
      <c r="G812" s="1"/>
      <c r="H812" s="1"/>
      <c r="I812" s="1"/>
      <c r="J812" s="1"/>
      <c r="K812" s="1"/>
    </row>
    <row r="813" spans="1:11">
      <c r="A813" s="1"/>
      <c r="B813" s="1"/>
      <c r="C813" s="1"/>
      <c r="D813" s="1"/>
      <c r="G813" s="1"/>
      <c r="H813" s="1"/>
      <c r="I813" s="1"/>
      <c r="J813" s="1"/>
      <c r="K813" s="1"/>
    </row>
    <row r="814" spans="1:11">
      <c r="A814" s="1"/>
      <c r="B814" s="1"/>
      <c r="C814" s="1"/>
      <c r="D814" s="1"/>
      <c r="G814" s="1"/>
      <c r="H814" s="1"/>
      <c r="I814" s="1"/>
      <c r="J814" s="1"/>
      <c r="K814" s="1"/>
    </row>
    <row r="815" spans="1:11">
      <c r="A815" s="1"/>
      <c r="B815" s="1"/>
      <c r="C815" s="1"/>
      <c r="D815" s="1"/>
      <c r="G815" s="1"/>
      <c r="H815" s="1"/>
      <c r="I815" s="1"/>
      <c r="J815" s="1"/>
      <c r="K815" s="1"/>
    </row>
    <row r="816" spans="1:11">
      <c r="A816" s="1"/>
      <c r="B816" s="1"/>
      <c r="C816" s="1"/>
      <c r="D816" s="1"/>
      <c r="G816" s="1"/>
      <c r="H816" s="1"/>
      <c r="I816" s="1"/>
      <c r="J816" s="1"/>
      <c r="K816" s="1"/>
    </row>
    <row r="817" spans="1:11">
      <c r="A817" s="1"/>
      <c r="B817" s="1"/>
      <c r="C817" s="1"/>
      <c r="D817" s="1"/>
      <c r="G817" s="1"/>
      <c r="H817" s="1"/>
      <c r="I817" s="1"/>
      <c r="J817" s="1"/>
      <c r="K817" s="1"/>
    </row>
    <row r="818" spans="1:11">
      <c r="A818" s="1"/>
      <c r="B818" s="1"/>
      <c r="C818" s="1"/>
      <c r="D818" s="1"/>
      <c r="G818" s="1"/>
      <c r="H818" s="1"/>
      <c r="I818" s="1"/>
      <c r="J818" s="1"/>
      <c r="K818" s="1"/>
    </row>
    <row r="819" spans="1:11">
      <c r="A819" s="1"/>
      <c r="B819" s="1"/>
      <c r="C819" s="1"/>
      <c r="D819" s="1"/>
      <c r="G819" s="1"/>
      <c r="H819" s="1"/>
      <c r="I819" s="1"/>
      <c r="J819" s="1"/>
      <c r="K819" s="1"/>
    </row>
    <row r="820" spans="1:11">
      <c r="A820" s="1"/>
      <c r="B820" s="1"/>
      <c r="C820" s="1"/>
      <c r="D820" s="1"/>
      <c r="G820" s="1"/>
      <c r="H820" s="1"/>
      <c r="I820" s="1"/>
      <c r="J820" s="1"/>
      <c r="K820" s="1"/>
    </row>
    <row r="821" spans="1:11">
      <c r="A821" s="1"/>
      <c r="B821" s="1"/>
      <c r="C821" s="1"/>
      <c r="D821" s="1"/>
      <c r="G821" s="1"/>
      <c r="H821" s="1"/>
      <c r="I821" s="1"/>
      <c r="J821" s="1"/>
      <c r="K821" s="1"/>
    </row>
    <row r="822" spans="1:11">
      <c r="A822" s="1"/>
      <c r="B822" s="1"/>
      <c r="C822" s="1"/>
      <c r="D822" s="1"/>
      <c r="G822" s="1"/>
      <c r="H822" s="1"/>
      <c r="I822" s="1"/>
      <c r="J822" s="1"/>
      <c r="K822" s="1"/>
    </row>
    <row r="823" spans="1:11">
      <c r="A823" s="1"/>
      <c r="B823" s="1"/>
      <c r="C823" s="1"/>
      <c r="D823" s="1"/>
      <c r="G823" s="1"/>
      <c r="H823" s="1"/>
      <c r="I823" s="1"/>
      <c r="J823" s="1"/>
      <c r="K823" s="1"/>
    </row>
    <row r="824" spans="1:11">
      <c r="A824" s="1"/>
      <c r="B824" s="1"/>
      <c r="C824" s="1"/>
      <c r="D824" s="1"/>
      <c r="G824" s="1"/>
      <c r="H824" s="1"/>
      <c r="I824" s="1"/>
      <c r="J824" s="1"/>
      <c r="K824" s="1"/>
    </row>
    <row r="825" spans="1:11">
      <c r="A825" s="1"/>
      <c r="B825" s="1"/>
      <c r="C825" s="1"/>
      <c r="D825" s="1"/>
      <c r="G825" s="1"/>
      <c r="H825" s="1"/>
      <c r="I825" s="1"/>
      <c r="J825" s="1"/>
      <c r="K825" s="1"/>
    </row>
    <row r="826" spans="1:11">
      <c r="A826" s="1"/>
      <c r="B826" s="1"/>
      <c r="C826" s="1"/>
      <c r="D826" s="1"/>
      <c r="G826" s="1"/>
      <c r="H826" s="1"/>
      <c r="I826" s="1"/>
      <c r="J826" s="1"/>
      <c r="K826" s="1"/>
    </row>
    <row r="827" spans="1:11">
      <c r="A827" s="1"/>
      <c r="B827" s="1"/>
      <c r="C827" s="1"/>
      <c r="D827" s="1"/>
      <c r="G827" s="1"/>
      <c r="H827" s="1"/>
      <c r="I827" s="1"/>
      <c r="J827" s="1"/>
      <c r="K827" s="1"/>
    </row>
    <row r="828" spans="1:11">
      <c r="A828" s="1"/>
      <c r="B828" s="1"/>
      <c r="C828" s="1"/>
      <c r="D828" s="1"/>
      <c r="G828" s="1"/>
      <c r="H828" s="1"/>
      <c r="I828" s="1"/>
      <c r="J828" s="1"/>
      <c r="K828" s="1"/>
    </row>
    <row r="829" spans="1:11">
      <c r="A829" s="1"/>
      <c r="B829" s="1"/>
      <c r="C829" s="1"/>
      <c r="D829" s="1"/>
      <c r="G829" s="1"/>
      <c r="H829" s="1"/>
      <c r="I829" s="1"/>
      <c r="J829" s="1"/>
      <c r="K829" s="1"/>
    </row>
    <row r="830" spans="1:11">
      <c r="A830" s="1"/>
      <c r="B830" s="1"/>
      <c r="C830" s="1"/>
      <c r="D830" s="1"/>
      <c r="G830" s="1"/>
      <c r="H830" s="1"/>
      <c r="I830" s="1"/>
      <c r="J830" s="1"/>
      <c r="K830" s="1"/>
    </row>
    <row r="831" spans="1:11">
      <c r="A831" s="1"/>
      <c r="B831" s="1"/>
      <c r="C831" s="1"/>
      <c r="D831" s="1"/>
      <c r="G831" s="1"/>
      <c r="H831" s="1"/>
      <c r="I831" s="1"/>
      <c r="J831" s="1"/>
      <c r="K831" s="1"/>
    </row>
    <row r="832" spans="1:11">
      <c r="A832" s="1"/>
      <c r="B832" s="1"/>
      <c r="C832" s="1"/>
      <c r="D832" s="1"/>
      <c r="G832" s="1"/>
      <c r="H832" s="1"/>
      <c r="I832" s="1"/>
      <c r="J832" s="1"/>
      <c r="K832" s="1"/>
    </row>
    <row r="833" spans="1:11">
      <c r="A833" s="1"/>
      <c r="B833" s="1"/>
      <c r="C833" s="1"/>
      <c r="D833" s="1"/>
      <c r="G833" s="1"/>
      <c r="H833" s="1"/>
      <c r="I833" s="1"/>
      <c r="J833" s="1"/>
      <c r="K833" s="1"/>
    </row>
    <row r="834" spans="1:11">
      <c r="A834" s="1"/>
      <c r="B834" s="1"/>
      <c r="C834" s="1"/>
      <c r="D834" s="1"/>
      <c r="G834" s="1"/>
      <c r="H834" s="1"/>
      <c r="I834" s="1"/>
      <c r="J834" s="1"/>
      <c r="K834" s="1"/>
    </row>
    <row r="835" spans="1:11">
      <c r="A835" s="1"/>
      <c r="B835" s="1"/>
      <c r="C835" s="1"/>
      <c r="D835" s="1"/>
      <c r="G835" s="1"/>
      <c r="H835" s="1"/>
      <c r="I835" s="1"/>
      <c r="J835" s="1"/>
      <c r="K835" s="1"/>
    </row>
    <row r="836" spans="1:11">
      <c r="A836" s="1"/>
      <c r="B836" s="1"/>
      <c r="C836" s="1"/>
      <c r="D836" s="1"/>
      <c r="G836" s="1"/>
      <c r="H836" s="1"/>
      <c r="I836" s="1"/>
      <c r="J836" s="1"/>
      <c r="K836" s="1"/>
    </row>
    <row r="837" spans="1:11">
      <c r="A837" s="1"/>
      <c r="B837" s="1"/>
      <c r="C837" s="1"/>
      <c r="D837" s="1"/>
      <c r="G837" s="1"/>
      <c r="H837" s="1"/>
      <c r="I837" s="1"/>
      <c r="J837" s="1"/>
      <c r="K837" s="1"/>
    </row>
    <row r="838" spans="1:11">
      <c r="A838" s="1"/>
      <c r="B838" s="1"/>
      <c r="C838" s="1"/>
      <c r="D838" s="1"/>
      <c r="G838" s="1"/>
      <c r="H838" s="1"/>
      <c r="I838" s="1"/>
      <c r="J838" s="1"/>
      <c r="K838" s="1"/>
    </row>
    <row r="839" spans="1:11">
      <c r="A839" s="1"/>
      <c r="B839" s="1"/>
      <c r="C839" s="1"/>
      <c r="D839" s="1"/>
      <c r="G839" s="1"/>
      <c r="H839" s="1"/>
      <c r="I839" s="1"/>
      <c r="J839" s="1"/>
      <c r="K839" s="1"/>
    </row>
    <row r="840" spans="1:11">
      <c r="A840" s="1"/>
      <c r="B840" s="1"/>
      <c r="C840" s="1"/>
      <c r="D840" s="1"/>
      <c r="G840" s="1"/>
      <c r="H840" s="1"/>
      <c r="I840" s="1"/>
      <c r="J840" s="1"/>
      <c r="K840" s="1"/>
    </row>
    <row r="841" spans="1:11">
      <c r="A841" s="1"/>
      <c r="B841" s="1"/>
      <c r="C841" s="1"/>
      <c r="D841" s="1"/>
      <c r="G841" s="1"/>
      <c r="H841" s="1"/>
      <c r="I841" s="1"/>
      <c r="J841" s="1"/>
      <c r="K841" s="1"/>
    </row>
    <row r="842" spans="1:11">
      <c r="A842" s="1"/>
      <c r="B842" s="1"/>
      <c r="C842" s="1"/>
      <c r="D842" s="1"/>
      <c r="G842" s="1"/>
      <c r="H842" s="1"/>
      <c r="I842" s="1"/>
      <c r="J842" s="1"/>
      <c r="K842" s="1"/>
    </row>
    <row r="843" spans="1:11">
      <c r="A843" s="1"/>
      <c r="B843" s="1"/>
      <c r="C843" s="1"/>
      <c r="D843" s="1"/>
      <c r="G843" s="1"/>
      <c r="H843" s="1"/>
      <c r="I843" s="1"/>
      <c r="J843" s="1"/>
      <c r="K843" s="1"/>
    </row>
    <row r="844" spans="1:11">
      <c r="A844" s="1"/>
      <c r="B844" s="1"/>
      <c r="C844" s="1"/>
      <c r="D844" s="1"/>
      <c r="G844" s="1"/>
      <c r="H844" s="1"/>
      <c r="I844" s="1"/>
      <c r="J844" s="1"/>
      <c r="K844" s="1"/>
    </row>
    <row r="845" spans="1:11">
      <c r="A845" s="1"/>
      <c r="B845" s="1"/>
      <c r="C845" s="1"/>
      <c r="D845" s="1"/>
      <c r="G845" s="1"/>
      <c r="H845" s="1"/>
      <c r="I845" s="1"/>
      <c r="J845" s="1"/>
      <c r="K845" s="1"/>
    </row>
    <row r="846" spans="1:11">
      <c r="A846" s="1"/>
      <c r="B846" s="1"/>
      <c r="C846" s="1"/>
      <c r="D846" s="1"/>
      <c r="G846" s="1"/>
      <c r="H846" s="1"/>
      <c r="I846" s="1"/>
      <c r="J846" s="1"/>
      <c r="K846" s="1"/>
    </row>
    <row r="847" spans="1:11">
      <c r="A847" s="1"/>
      <c r="B847" s="1"/>
      <c r="C847" s="1"/>
      <c r="D847" s="1"/>
      <c r="G847" s="1"/>
      <c r="H847" s="1"/>
      <c r="I847" s="1"/>
      <c r="J847" s="1"/>
      <c r="K847" s="1"/>
    </row>
    <row r="848" spans="1:11">
      <c r="A848" s="1"/>
      <c r="B848" s="1"/>
      <c r="C848" s="1"/>
      <c r="D848" s="1"/>
      <c r="G848" s="1"/>
      <c r="H848" s="1"/>
      <c r="I848" s="1"/>
      <c r="J848" s="1"/>
      <c r="K848" s="1"/>
    </row>
    <row r="849" spans="1:11">
      <c r="A849" s="1"/>
      <c r="B849" s="1"/>
      <c r="C849" s="1"/>
      <c r="D849" s="1"/>
      <c r="G849" s="1"/>
      <c r="H849" s="1"/>
      <c r="I849" s="1"/>
      <c r="J849" s="1"/>
      <c r="K849" s="1"/>
    </row>
    <row r="850" spans="1:11">
      <c r="A850" s="1"/>
      <c r="B850" s="1"/>
      <c r="C850" s="1"/>
      <c r="D850" s="1"/>
      <c r="G850" s="1"/>
      <c r="H850" s="1"/>
      <c r="I850" s="1"/>
      <c r="J850" s="1"/>
      <c r="K850" s="1"/>
    </row>
    <row r="851" spans="1:11">
      <c r="A851" s="1"/>
      <c r="B851" s="1"/>
      <c r="C851" s="1"/>
      <c r="D851" s="1"/>
      <c r="G851" s="1"/>
      <c r="H851" s="1"/>
      <c r="I851" s="1"/>
      <c r="J851" s="1"/>
      <c r="K851" s="1"/>
    </row>
    <row r="852" spans="1:11">
      <c r="A852" s="1"/>
      <c r="B852" s="1"/>
      <c r="C852" s="1"/>
      <c r="D852" s="1"/>
      <c r="G852" s="1"/>
      <c r="H852" s="1"/>
      <c r="I852" s="1"/>
      <c r="J852" s="1"/>
      <c r="K852" s="1"/>
    </row>
    <row r="853" spans="1:11">
      <c r="A853" s="1"/>
      <c r="B853" s="1"/>
      <c r="C853" s="1"/>
      <c r="D853" s="1"/>
      <c r="G853" s="1"/>
      <c r="H853" s="1"/>
      <c r="I853" s="1"/>
      <c r="J853" s="1"/>
      <c r="K853" s="1"/>
    </row>
    <row r="854" spans="1:11">
      <c r="A854" s="1"/>
      <c r="B854" s="1"/>
      <c r="C854" s="1"/>
      <c r="D854" s="1"/>
      <c r="G854" s="1"/>
      <c r="H854" s="1"/>
      <c r="I854" s="1"/>
      <c r="J854" s="1"/>
      <c r="K854" s="1"/>
    </row>
    <row r="855" spans="1:11">
      <c r="A855" s="1"/>
      <c r="B855" s="1"/>
      <c r="C855" s="1"/>
      <c r="D855" s="1"/>
      <c r="G855" s="1"/>
      <c r="H855" s="1"/>
      <c r="I855" s="1"/>
      <c r="J855" s="1"/>
      <c r="K855" s="1"/>
    </row>
    <row r="856" spans="1:11">
      <c r="A856" s="1"/>
      <c r="B856" s="1"/>
      <c r="C856" s="1"/>
      <c r="D856" s="1"/>
      <c r="G856" s="1"/>
      <c r="H856" s="1"/>
      <c r="I856" s="1"/>
      <c r="J856" s="1"/>
      <c r="K856" s="1"/>
    </row>
    <row r="857" spans="1:11">
      <c r="A857" s="1"/>
      <c r="B857" s="1"/>
      <c r="C857" s="1"/>
      <c r="D857" s="1"/>
      <c r="G857" s="1"/>
      <c r="H857" s="1"/>
      <c r="I857" s="1"/>
      <c r="J857" s="1"/>
      <c r="K857" s="1"/>
    </row>
    <row r="858" spans="1:11">
      <c r="A858" s="1"/>
      <c r="B858" s="1"/>
      <c r="C858" s="1"/>
      <c r="D858" s="1"/>
      <c r="G858" s="1"/>
      <c r="H858" s="1"/>
      <c r="I858" s="1"/>
      <c r="J858" s="1"/>
      <c r="K858" s="1"/>
    </row>
    <row r="859" spans="1:11">
      <c r="A859" s="1"/>
      <c r="B859" s="1"/>
      <c r="C859" s="1"/>
      <c r="D859" s="1"/>
      <c r="G859" s="1"/>
      <c r="H859" s="1"/>
      <c r="I859" s="1"/>
      <c r="J859" s="1"/>
      <c r="K859" s="1"/>
    </row>
    <row r="860" spans="1:11">
      <c r="A860" s="1"/>
      <c r="B860" s="1"/>
      <c r="C860" s="1"/>
      <c r="D860" s="1"/>
      <c r="G860" s="1"/>
      <c r="H860" s="1"/>
      <c r="I860" s="1"/>
      <c r="J860" s="1"/>
      <c r="K860" s="1"/>
    </row>
    <row r="861" spans="1:11">
      <c r="A861" s="1"/>
      <c r="B861" s="1"/>
      <c r="C861" s="1"/>
      <c r="D861" s="1"/>
      <c r="G861" s="1"/>
      <c r="H861" s="1"/>
      <c r="I861" s="1"/>
      <c r="J861" s="1"/>
      <c r="K861" s="1"/>
    </row>
    <row r="862" spans="1:11">
      <c r="A862" s="1"/>
      <c r="B862" s="1"/>
      <c r="C862" s="1"/>
      <c r="D862" s="1"/>
      <c r="G862" s="1"/>
      <c r="H862" s="1"/>
      <c r="I862" s="1"/>
      <c r="J862" s="1"/>
      <c r="K862" s="1"/>
    </row>
    <row r="863" spans="1:11">
      <c r="A863" s="1"/>
      <c r="B863" s="1"/>
      <c r="C863" s="1"/>
      <c r="D863" s="1"/>
      <c r="G863" s="1"/>
      <c r="H863" s="1"/>
      <c r="I863" s="1"/>
      <c r="J863" s="1"/>
      <c r="K863" s="1"/>
    </row>
    <row r="864" spans="1:11">
      <c r="A864" s="1"/>
      <c r="B864" s="1"/>
      <c r="C864" s="1"/>
      <c r="D864" s="1"/>
      <c r="G864" s="1"/>
      <c r="H864" s="1"/>
      <c r="I864" s="1"/>
      <c r="J864" s="1"/>
      <c r="K864" s="1"/>
    </row>
    <row r="865" spans="1:11">
      <c r="A865" s="1"/>
      <c r="B865" s="1"/>
      <c r="C865" s="1"/>
      <c r="D865" s="1"/>
      <c r="G865" s="1"/>
      <c r="H865" s="1"/>
      <c r="I865" s="1"/>
      <c r="J865" s="1"/>
      <c r="K865" s="1"/>
    </row>
    <row r="866" spans="1:11">
      <c r="A866" s="1"/>
      <c r="B866" s="1"/>
      <c r="C866" s="1"/>
      <c r="D866" s="1"/>
      <c r="G866" s="1"/>
      <c r="H866" s="1"/>
      <c r="I866" s="1"/>
      <c r="J866" s="1"/>
      <c r="K866" s="1"/>
    </row>
    <row r="867" spans="1:11">
      <c r="A867" s="1"/>
      <c r="B867" s="1"/>
      <c r="C867" s="1"/>
      <c r="D867" s="1"/>
      <c r="G867" s="1"/>
      <c r="H867" s="1"/>
      <c r="I867" s="1"/>
      <c r="J867" s="1"/>
      <c r="K867" s="1"/>
    </row>
    <row r="868" spans="1:11">
      <c r="A868" s="1"/>
      <c r="B868" s="1"/>
      <c r="C868" s="1"/>
      <c r="D868" s="1"/>
      <c r="G868" s="1"/>
      <c r="H868" s="1"/>
      <c r="I868" s="1"/>
      <c r="J868" s="1"/>
      <c r="K868" s="1"/>
    </row>
    <row r="869" spans="1:11">
      <c r="A869" s="1"/>
      <c r="B869" s="1"/>
      <c r="C869" s="1"/>
      <c r="D869" s="1"/>
      <c r="G869" s="1"/>
      <c r="H869" s="1"/>
      <c r="I869" s="1"/>
      <c r="J869" s="1"/>
      <c r="K869" s="1"/>
    </row>
    <row r="870" spans="1:11">
      <c r="A870" s="1"/>
      <c r="B870" s="1"/>
      <c r="C870" s="1"/>
      <c r="D870" s="1"/>
      <c r="G870" s="1"/>
      <c r="H870" s="1"/>
      <c r="I870" s="1"/>
      <c r="J870" s="1"/>
      <c r="K870" s="1"/>
    </row>
    <row r="871" spans="1:11">
      <c r="A871" s="1"/>
      <c r="B871" s="1"/>
      <c r="C871" s="1"/>
      <c r="D871" s="1"/>
      <c r="G871" s="1"/>
      <c r="H871" s="1"/>
      <c r="I871" s="1"/>
      <c r="J871" s="1"/>
      <c r="K871" s="1"/>
    </row>
    <row r="872" spans="1:11">
      <c r="A872" s="1"/>
      <c r="B872" s="1"/>
      <c r="C872" s="1"/>
      <c r="D872" s="1"/>
      <c r="G872" s="1"/>
      <c r="H872" s="1"/>
      <c r="I872" s="1"/>
      <c r="J872" s="1"/>
      <c r="K872" s="1"/>
    </row>
    <row r="873" spans="1:11">
      <c r="A873" s="1"/>
      <c r="B873" s="1"/>
      <c r="C873" s="1"/>
      <c r="D873" s="1"/>
      <c r="G873" s="1"/>
      <c r="H873" s="1"/>
      <c r="I873" s="1"/>
      <c r="J873" s="1"/>
      <c r="K873" s="1"/>
    </row>
    <row r="874" spans="1:11">
      <c r="A874" s="1"/>
      <c r="B874" s="1"/>
      <c r="C874" s="1"/>
      <c r="D874" s="1"/>
      <c r="G874" s="1"/>
      <c r="H874" s="1"/>
      <c r="I874" s="1"/>
      <c r="J874" s="1"/>
      <c r="K874" s="1"/>
    </row>
    <row r="875" spans="1:11">
      <c r="A875" s="1"/>
      <c r="B875" s="1"/>
      <c r="C875" s="1"/>
      <c r="D875" s="1"/>
      <c r="G875" s="1"/>
      <c r="H875" s="1"/>
      <c r="I875" s="1"/>
      <c r="J875" s="1"/>
      <c r="K875" s="1"/>
    </row>
    <row r="876" spans="1:11">
      <c r="A876" s="1"/>
      <c r="B876" s="1"/>
      <c r="C876" s="1"/>
      <c r="D876" s="1"/>
      <c r="G876" s="1"/>
      <c r="H876" s="1"/>
      <c r="I876" s="1"/>
      <c r="J876" s="1"/>
      <c r="K876" s="1"/>
    </row>
    <row r="877" spans="1:11">
      <c r="A877" s="1"/>
      <c r="B877" s="1"/>
      <c r="C877" s="1"/>
      <c r="D877" s="1"/>
      <c r="G877" s="1"/>
      <c r="H877" s="1"/>
      <c r="I877" s="1"/>
      <c r="J877" s="1"/>
      <c r="K877" s="1"/>
    </row>
    <row r="878" spans="1:11">
      <c r="A878" s="1"/>
      <c r="B878" s="1"/>
      <c r="C878" s="1"/>
      <c r="D878" s="1"/>
      <c r="G878" s="1"/>
      <c r="H878" s="1"/>
      <c r="I878" s="1"/>
      <c r="J878" s="1"/>
      <c r="K878" s="1"/>
    </row>
    <row r="879" spans="1:11">
      <c r="A879" s="1"/>
      <c r="B879" s="1"/>
      <c r="C879" s="1"/>
      <c r="D879" s="1"/>
      <c r="G879" s="1"/>
      <c r="H879" s="1"/>
      <c r="I879" s="1"/>
      <c r="J879" s="1"/>
      <c r="K879" s="1"/>
    </row>
    <row r="880" spans="1:11">
      <c r="A880" s="1"/>
      <c r="B880" s="1"/>
      <c r="C880" s="1"/>
      <c r="D880" s="1"/>
      <c r="G880" s="1"/>
      <c r="H880" s="1"/>
      <c r="I880" s="1"/>
      <c r="J880" s="1"/>
      <c r="K880" s="1"/>
    </row>
    <row r="881" spans="1:11">
      <c r="A881" s="1"/>
      <c r="B881" s="1"/>
      <c r="C881" s="1"/>
      <c r="D881" s="1"/>
      <c r="G881" s="1"/>
      <c r="H881" s="1"/>
      <c r="I881" s="1"/>
      <c r="J881" s="1"/>
      <c r="K881" s="1"/>
    </row>
    <row r="882" spans="1:11">
      <c r="A882" s="1"/>
      <c r="B882" s="1"/>
      <c r="C882" s="1"/>
      <c r="D882" s="1"/>
      <c r="G882" s="1"/>
      <c r="H882" s="1"/>
      <c r="I882" s="1"/>
      <c r="J882" s="1"/>
      <c r="K882" s="1"/>
    </row>
    <row r="883" spans="1:11">
      <c r="A883" s="1"/>
      <c r="B883" s="1"/>
      <c r="C883" s="1"/>
      <c r="D883" s="1"/>
      <c r="G883" s="1"/>
      <c r="H883" s="1"/>
      <c r="I883" s="1"/>
      <c r="J883" s="1"/>
      <c r="K883" s="1"/>
    </row>
    <row r="884" spans="1:11">
      <c r="A884" s="1"/>
      <c r="B884" s="1"/>
      <c r="C884" s="1"/>
      <c r="D884" s="1"/>
      <c r="G884" s="1"/>
      <c r="H884" s="1"/>
      <c r="I884" s="1"/>
      <c r="J884" s="1"/>
      <c r="K884" s="1"/>
    </row>
    <row r="885" spans="1:11">
      <c r="A885" s="1"/>
      <c r="B885" s="1"/>
      <c r="C885" s="1"/>
      <c r="D885" s="1"/>
      <c r="G885" s="1"/>
      <c r="H885" s="1"/>
      <c r="I885" s="1"/>
      <c r="J885" s="1"/>
      <c r="K885" s="1"/>
    </row>
    <row r="886" spans="1:11">
      <c r="A886" s="1"/>
      <c r="B886" s="1"/>
      <c r="C886" s="1"/>
      <c r="D886" s="1"/>
      <c r="G886" s="1"/>
      <c r="H886" s="1"/>
      <c r="I886" s="1"/>
      <c r="J886" s="1"/>
      <c r="K886" s="1"/>
    </row>
    <row r="887" spans="1:11">
      <c r="A887" s="1"/>
      <c r="B887" s="1"/>
      <c r="C887" s="1"/>
      <c r="D887" s="1"/>
      <c r="G887" s="1"/>
      <c r="H887" s="1"/>
      <c r="I887" s="1"/>
      <c r="J887" s="1"/>
      <c r="K887" s="1"/>
    </row>
    <row r="888" spans="1:11">
      <c r="A888" s="1"/>
      <c r="B888" s="1"/>
      <c r="C888" s="1"/>
      <c r="D888" s="1"/>
      <c r="G888" s="1"/>
      <c r="H888" s="1"/>
      <c r="I888" s="1"/>
      <c r="J888" s="1"/>
      <c r="K888" s="1"/>
    </row>
    <row r="889" spans="1:11">
      <c r="A889" s="1"/>
      <c r="B889" s="1"/>
      <c r="C889" s="1"/>
      <c r="D889" s="1"/>
      <c r="G889" s="1"/>
      <c r="H889" s="1"/>
      <c r="I889" s="1"/>
      <c r="J889" s="1"/>
      <c r="K889" s="1"/>
    </row>
    <row r="890" spans="1:11">
      <c r="A890" s="1"/>
      <c r="B890" s="1"/>
      <c r="C890" s="1"/>
      <c r="D890" s="1"/>
      <c r="G890" s="1"/>
      <c r="H890" s="1"/>
      <c r="I890" s="1"/>
      <c r="J890" s="1"/>
      <c r="K890" s="1"/>
    </row>
    <row r="891" spans="1:11">
      <c r="A891" s="1"/>
      <c r="B891" s="1"/>
      <c r="C891" s="1"/>
      <c r="D891" s="1"/>
      <c r="G891" s="1"/>
      <c r="H891" s="1"/>
      <c r="I891" s="1"/>
      <c r="J891" s="1"/>
      <c r="K891" s="1"/>
    </row>
    <row r="892" spans="1:11">
      <c r="A892" s="1"/>
      <c r="B892" s="1"/>
      <c r="C892" s="1"/>
      <c r="D892" s="1"/>
      <c r="G892" s="1"/>
      <c r="H892" s="1"/>
      <c r="I892" s="1"/>
      <c r="J892" s="1"/>
      <c r="K892" s="1"/>
    </row>
    <row r="893" spans="1:11">
      <c r="A893" s="1"/>
      <c r="B893" s="1"/>
      <c r="C893" s="1"/>
      <c r="D893" s="1"/>
      <c r="G893" s="1"/>
      <c r="H893" s="1"/>
      <c r="I893" s="1"/>
      <c r="J893" s="1"/>
      <c r="K893" s="1"/>
    </row>
    <row r="894" spans="1:11">
      <c r="A894" s="1"/>
      <c r="B894" s="1"/>
      <c r="C894" s="1"/>
      <c r="D894" s="1"/>
      <c r="G894" s="1"/>
      <c r="H894" s="1"/>
      <c r="I894" s="1"/>
      <c r="J894" s="1"/>
      <c r="K894" s="1"/>
    </row>
    <row r="895" spans="1:11">
      <c r="A895" s="1"/>
      <c r="B895" s="1"/>
      <c r="C895" s="1"/>
      <c r="D895" s="1"/>
      <c r="G895" s="1"/>
      <c r="H895" s="1"/>
      <c r="I895" s="1"/>
      <c r="J895" s="1"/>
      <c r="K895" s="1"/>
    </row>
    <row r="896" spans="1:11">
      <c r="A896" s="1"/>
      <c r="B896" s="1"/>
      <c r="C896" s="1"/>
      <c r="D896" s="1"/>
      <c r="G896" s="1"/>
      <c r="H896" s="1"/>
      <c r="I896" s="1"/>
      <c r="J896" s="1"/>
      <c r="K896" s="1"/>
    </row>
    <row r="897" spans="1:11">
      <c r="A897" s="1"/>
      <c r="B897" s="1"/>
      <c r="C897" s="1"/>
      <c r="D897" s="1"/>
      <c r="G897" s="1"/>
      <c r="H897" s="1"/>
      <c r="I897" s="1"/>
      <c r="J897" s="1"/>
      <c r="K897" s="1"/>
    </row>
    <row r="898" spans="1:11">
      <c r="A898" s="1"/>
      <c r="B898" s="1"/>
      <c r="C898" s="1"/>
      <c r="D898" s="1"/>
      <c r="G898" s="1"/>
      <c r="H898" s="1"/>
      <c r="I898" s="1"/>
      <c r="J898" s="1"/>
      <c r="K898" s="1"/>
    </row>
    <row r="899" spans="1:11">
      <c r="A899" s="1"/>
      <c r="B899" s="1"/>
      <c r="C899" s="1"/>
      <c r="D899" s="1"/>
      <c r="G899" s="1"/>
      <c r="H899" s="1"/>
      <c r="I899" s="1"/>
      <c r="J899" s="1"/>
      <c r="K899" s="1"/>
    </row>
    <row r="900" spans="1:11">
      <c r="A900" s="1"/>
      <c r="B900" s="1"/>
      <c r="C900" s="1"/>
      <c r="D900" s="1"/>
      <c r="G900" s="1"/>
      <c r="H900" s="1"/>
      <c r="I900" s="1"/>
      <c r="J900" s="1"/>
      <c r="K900" s="1"/>
    </row>
    <row r="901" spans="1:11">
      <c r="A901" s="1"/>
      <c r="B901" s="1"/>
      <c r="C901" s="1"/>
      <c r="D901" s="1"/>
      <c r="G901" s="1"/>
      <c r="H901" s="1"/>
      <c r="I901" s="1"/>
      <c r="J901" s="1"/>
      <c r="K901" s="1"/>
    </row>
    <row r="902" spans="1:11">
      <c r="A902" s="1"/>
      <c r="B902" s="1"/>
      <c r="C902" s="1"/>
      <c r="D902" s="1"/>
      <c r="G902" s="1"/>
      <c r="H902" s="1"/>
      <c r="I902" s="1"/>
      <c r="J902" s="1"/>
      <c r="K902" s="1"/>
    </row>
    <row r="903" spans="1:11">
      <c r="A903" s="1"/>
      <c r="B903" s="1"/>
      <c r="C903" s="1"/>
      <c r="D903" s="1"/>
      <c r="G903" s="1"/>
      <c r="H903" s="1"/>
      <c r="I903" s="1"/>
      <c r="J903" s="1"/>
      <c r="K903" s="1"/>
    </row>
    <row r="904" spans="1:11">
      <c r="A904" s="1"/>
      <c r="B904" s="1"/>
      <c r="C904" s="1"/>
      <c r="D904" s="1"/>
      <c r="G904" s="1"/>
      <c r="H904" s="1"/>
      <c r="I904" s="1"/>
      <c r="J904" s="1"/>
      <c r="K904" s="1"/>
    </row>
    <row r="905" spans="1:11">
      <c r="A905" s="1"/>
      <c r="B905" s="1"/>
      <c r="C905" s="1"/>
      <c r="D905" s="1"/>
      <c r="G905" s="1"/>
      <c r="H905" s="1"/>
      <c r="I905" s="1"/>
      <c r="J905" s="1"/>
      <c r="K905" s="1"/>
    </row>
    <row r="906" spans="1:11">
      <c r="A906" s="1"/>
      <c r="B906" s="1"/>
      <c r="C906" s="1"/>
      <c r="D906" s="1"/>
      <c r="G906" s="1"/>
      <c r="H906" s="1"/>
      <c r="I906" s="1"/>
      <c r="J906" s="1"/>
      <c r="K906" s="1"/>
    </row>
    <row r="907" spans="1:11">
      <c r="A907" s="1"/>
      <c r="B907" s="1"/>
      <c r="C907" s="1"/>
      <c r="D907" s="1"/>
      <c r="G907" s="1"/>
      <c r="H907" s="1"/>
      <c r="I907" s="1"/>
      <c r="J907" s="1"/>
      <c r="K907" s="1"/>
    </row>
    <row r="908" spans="1:11">
      <c r="A908" s="1"/>
      <c r="B908" s="1"/>
      <c r="C908" s="1"/>
      <c r="D908" s="1"/>
      <c r="G908" s="1"/>
      <c r="H908" s="1"/>
      <c r="I908" s="1"/>
      <c r="J908" s="1"/>
      <c r="K908" s="1"/>
    </row>
    <row r="909" spans="1:11">
      <c r="A909" s="1"/>
      <c r="B909" s="1"/>
      <c r="C909" s="1"/>
      <c r="D909" s="1"/>
      <c r="G909" s="1"/>
      <c r="H909" s="1"/>
      <c r="I909" s="1"/>
      <c r="J909" s="1"/>
      <c r="K909" s="1"/>
    </row>
    <row r="910" spans="1:11">
      <c r="A910" s="1"/>
      <c r="B910" s="1"/>
      <c r="C910" s="1"/>
      <c r="D910" s="1"/>
      <c r="G910" s="1"/>
      <c r="H910" s="1"/>
      <c r="I910" s="1"/>
      <c r="J910" s="1"/>
      <c r="K910" s="1"/>
    </row>
    <row r="911" spans="1:11">
      <c r="A911" s="1"/>
      <c r="B911" s="1"/>
      <c r="C911" s="1"/>
      <c r="D911" s="1"/>
      <c r="G911" s="1"/>
      <c r="H911" s="1"/>
      <c r="I911" s="1"/>
      <c r="J911" s="1"/>
      <c r="K911" s="1"/>
    </row>
    <row r="912" spans="1:11">
      <c r="A912" s="1"/>
      <c r="B912" s="1"/>
      <c r="C912" s="1"/>
      <c r="D912" s="1"/>
      <c r="G912" s="1"/>
      <c r="H912" s="1"/>
      <c r="I912" s="1"/>
      <c r="J912" s="1"/>
      <c r="K912" s="1"/>
    </row>
    <row r="913" spans="1:11">
      <c r="A913" s="1"/>
      <c r="B913" s="1"/>
      <c r="C913" s="1"/>
      <c r="D913" s="1"/>
      <c r="G913" s="1"/>
      <c r="H913" s="1"/>
      <c r="I913" s="1"/>
      <c r="J913" s="1"/>
      <c r="K913" s="1"/>
    </row>
    <row r="914" spans="1:11">
      <c r="A914" s="1"/>
      <c r="B914" s="1"/>
      <c r="C914" s="1"/>
      <c r="D914" s="1"/>
      <c r="G914" s="1"/>
      <c r="H914" s="1"/>
      <c r="I914" s="1"/>
      <c r="J914" s="1"/>
      <c r="K914" s="1"/>
    </row>
    <row r="915" spans="1:11">
      <c r="A915" s="1"/>
      <c r="B915" s="1"/>
      <c r="C915" s="1"/>
      <c r="D915" s="1"/>
      <c r="G915" s="1"/>
      <c r="H915" s="1"/>
      <c r="I915" s="1"/>
      <c r="J915" s="1"/>
      <c r="K915" s="1"/>
    </row>
    <row r="916" spans="1:11">
      <c r="A916" s="1"/>
      <c r="B916" s="1"/>
      <c r="C916" s="1"/>
      <c r="D916" s="1"/>
      <c r="G916" s="1"/>
      <c r="H916" s="1"/>
      <c r="I916" s="1"/>
      <c r="J916" s="1"/>
      <c r="K916" s="1"/>
    </row>
    <row r="917" spans="1:11">
      <c r="A917" s="1"/>
      <c r="B917" s="1"/>
      <c r="C917" s="1"/>
      <c r="D917" s="1"/>
      <c r="G917" s="1"/>
      <c r="H917" s="1"/>
      <c r="I917" s="1"/>
      <c r="J917" s="1"/>
      <c r="K917" s="1"/>
    </row>
    <row r="918" spans="1:11">
      <c r="A918" s="1"/>
      <c r="B918" s="1"/>
      <c r="C918" s="1"/>
      <c r="D918" s="1"/>
      <c r="G918" s="1"/>
      <c r="H918" s="1"/>
      <c r="I918" s="1"/>
      <c r="J918" s="1"/>
      <c r="K918" s="1"/>
    </row>
    <row r="919" spans="1:11">
      <c r="A919" s="1"/>
      <c r="B919" s="1"/>
      <c r="C919" s="1"/>
      <c r="D919" s="1"/>
      <c r="G919" s="1"/>
      <c r="H919" s="1"/>
      <c r="I919" s="1"/>
      <c r="J919" s="1"/>
      <c r="K919" s="1"/>
    </row>
    <row r="920" spans="1:11">
      <c r="A920" s="1"/>
      <c r="B920" s="1"/>
      <c r="C920" s="1"/>
      <c r="D920" s="1"/>
      <c r="G920" s="1"/>
      <c r="H920" s="1"/>
      <c r="I920" s="1"/>
      <c r="J920" s="1"/>
      <c r="K920" s="1"/>
    </row>
    <row r="921" spans="1:11">
      <c r="A921" s="1"/>
      <c r="B921" s="1"/>
      <c r="C921" s="1"/>
      <c r="D921" s="1"/>
      <c r="G921" s="1"/>
      <c r="H921" s="1"/>
      <c r="I921" s="1"/>
      <c r="J921" s="1"/>
      <c r="K921" s="1"/>
    </row>
    <row r="922" spans="1:11">
      <c r="A922" s="1"/>
      <c r="B922" s="1"/>
      <c r="C922" s="1"/>
      <c r="D922" s="1"/>
      <c r="G922" s="1"/>
      <c r="H922" s="1"/>
      <c r="I922" s="1"/>
      <c r="J922" s="1"/>
      <c r="K922" s="1"/>
    </row>
    <row r="923" spans="1:11">
      <c r="A923" s="1"/>
      <c r="B923" s="1"/>
      <c r="C923" s="1"/>
      <c r="D923" s="1"/>
      <c r="G923" s="1"/>
      <c r="H923" s="1"/>
      <c r="I923" s="1"/>
      <c r="J923" s="1"/>
      <c r="K923" s="1"/>
    </row>
    <row r="924" spans="1:11">
      <c r="A924" s="1"/>
      <c r="B924" s="1"/>
      <c r="C924" s="1"/>
      <c r="D924" s="1"/>
      <c r="G924" s="1"/>
      <c r="H924" s="1"/>
      <c r="I924" s="1"/>
      <c r="J924" s="1"/>
      <c r="K924" s="1"/>
    </row>
    <row r="925" spans="1:11">
      <c r="A925" s="1"/>
      <c r="B925" s="1"/>
      <c r="C925" s="1"/>
      <c r="D925" s="1"/>
      <c r="G925" s="1"/>
      <c r="H925" s="1"/>
      <c r="I925" s="1"/>
      <c r="J925" s="1"/>
      <c r="K925" s="1"/>
    </row>
    <row r="926" spans="1:11">
      <c r="A926" s="1"/>
      <c r="B926" s="1"/>
      <c r="C926" s="1"/>
      <c r="D926" s="1"/>
      <c r="G926" s="1"/>
      <c r="H926" s="1"/>
      <c r="I926" s="1"/>
      <c r="J926" s="1"/>
      <c r="K926" s="1"/>
    </row>
    <row r="927" spans="1:11">
      <c r="A927" s="1"/>
      <c r="B927" s="1"/>
      <c r="C927" s="1"/>
      <c r="D927" s="1"/>
      <c r="G927" s="1"/>
      <c r="H927" s="1"/>
      <c r="I927" s="1"/>
      <c r="J927" s="1"/>
      <c r="K927" s="1"/>
    </row>
    <row r="928" spans="1:11">
      <c r="A928" s="1"/>
      <c r="B928" s="1"/>
      <c r="C928" s="1"/>
      <c r="D928" s="1"/>
      <c r="G928" s="1"/>
      <c r="H928" s="1"/>
      <c r="I928" s="1"/>
      <c r="J928" s="1"/>
      <c r="K928" s="1"/>
    </row>
    <row r="929" spans="1:11">
      <c r="A929" s="1"/>
      <c r="B929" s="1"/>
      <c r="C929" s="1"/>
      <c r="D929" s="1"/>
      <c r="G929" s="1"/>
      <c r="H929" s="1"/>
      <c r="I929" s="1"/>
      <c r="J929" s="1"/>
      <c r="K929" s="1"/>
    </row>
    <row r="930" spans="1:11">
      <c r="A930" s="1"/>
      <c r="B930" s="1"/>
      <c r="C930" s="1"/>
      <c r="D930" s="1"/>
      <c r="G930" s="1"/>
      <c r="H930" s="1"/>
      <c r="I930" s="1"/>
      <c r="J930" s="1"/>
      <c r="K930" s="1"/>
    </row>
    <row r="931" spans="1:11">
      <c r="A931" s="1"/>
      <c r="B931" s="1"/>
      <c r="C931" s="1"/>
      <c r="D931" s="1"/>
      <c r="G931" s="1"/>
      <c r="H931" s="1"/>
      <c r="I931" s="1"/>
      <c r="J931" s="1"/>
      <c r="K931" s="1"/>
    </row>
    <row r="932" spans="1:11">
      <c r="A932" s="1"/>
      <c r="B932" s="1"/>
      <c r="C932" s="1"/>
      <c r="D932" s="1"/>
      <c r="G932" s="1"/>
      <c r="H932" s="1"/>
      <c r="I932" s="1"/>
      <c r="J932" s="1"/>
      <c r="K932" s="1"/>
    </row>
    <row r="933" spans="1:11">
      <c r="A933" s="1"/>
      <c r="B933" s="1"/>
      <c r="C933" s="1"/>
      <c r="D933" s="1"/>
      <c r="G933" s="1"/>
      <c r="H933" s="1"/>
      <c r="I933" s="1"/>
      <c r="J933" s="1"/>
      <c r="K933" s="1"/>
    </row>
    <row r="934" spans="1:11">
      <c r="A934" s="1"/>
      <c r="B934" s="1"/>
      <c r="C934" s="1"/>
      <c r="D934" s="1"/>
      <c r="G934" s="1"/>
      <c r="H934" s="1"/>
      <c r="I934" s="1"/>
      <c r="J934" s="1"/>
      <c r="K934" s="1"/>
    </row>
    <row r="935" spans="1:11">
      <c r="A935" s="1"/>
      <c r="B935" s="1"/>
      <c r="C935" s="1"/>
      <c r="D935" s="1"/>
      <c r="G935" s="1"/>
      <c r="H935" s="1"/>
      <c r="I935" s="1"/>
      <c r="J935" s="1"/>
      <c r="K935" s="1"/>
    </row>
    <row r="936" spans="1:11">
      <c r="A936" s="1"/>
      <c r="B936" s="1"/>
      <c r="C936" s="1"/>
      <c r="D936" s="1"/>
      <c r="G936" s="1"/>
      <c r="H936" s="1"/>
      <c r="I936" s="1"/>
      <c r="J936" s="1"/>
      <c r="K936" s="1"/>
    </row>
    <row r="937" spans="1:11">
      <c r="A937" s="1"/>
      <c r="B937" s="1"/>
      <c r="C937" s="1"/>
      <c r="D937" s="1"/>
      <c r="G937" s="1"/>
      <c r="H937" s="1"/>
      <c r="I937" s="1"/>
      <c r="J937" s="1"/>
      <c r="K937" s="1"/>
    </row>
    <row r="938" spans="1:11">
      <c r="A938" s="1"/>
      <c r="B938" s="1"/>
      <c r="C938" s="1"/>
      <c r="D938" s="1"/>
      <c r="G938" s="1"/>
      <c r="H938" s="1"/>
      <c r="I938" s="1"/>
      <c r="J938" s="1"/>
      <c r="K938" s="1"/>
    </row>
    <row r="939" spans="1:11">
      <c r="A939" s="1"/>
      <c r="B939" s="1"/>
      <c r="C939" s="1"/>
      <c r="D939" s="1"/>
      <c r="G939" s="1"/>
      <c r="H939" s="1"/>
      <c r="I939" s="1"/>
      <c r="J939" s="1"/>
      <c r="K939" s="1"/>
    </row>
    <row r="940" spans="1:11">
      <c r="A940" s="1"/>
      <c r="B940" s="1"/>
      <c r="C940" s="1"/>
      <c r="D940" s="1"/>
      <c r="G940" s="1"/>
      <c r="H940" s="1"/>
      <c r="I940" s="1"/>
      <c r="J940" s="1"/>
      <c r="K940" s="1"/>
    </row>
    <row r="941" spans="1:11">
      <c r="A941" s="1"/>
      <c r="B941" s="1"/>
      <c r="C941" s="1"/>
      <c r="D941" s="1"/>
      <c r="G941" s="1"/>
      <c r="H941" s="1"/>
      <c r="I941" s="1"/>
      <c r="J941" s="1"/>
      <c r="K941" s="1"/>
    </row>
    <row r="942" spans="1:11">
      <c r="A942" s="1"/>
      <c r="B942" s="1"/>
      <c r="C942" s="1"/>
      <c r="D942" s="1"/>
      <c r="G942" s="1"/>
      <c r="H942" s="1"/>
      <c r="I942" s="1"/>
      <c r="J942" s="1"/>
      <c r="K942" s="1"/>
    </row>
    <row r="943" spans="1:11">
      <c r="A943" s="1"/>
      <c r="B943" s="1"/>
      <c r="C943" s="1"/>
      <c r="D943" s="1"/>
      <c r="G943" s="1"/>
      <c r="H943" s="1"/>
      <c r="I943" s="1"/>
      <c r="J943" s="1"/>
      <c r="K943" s="1"/>
    </row>
    <row r="944" spans="1:11">
      <c r="A944" s="1"/>
      <c r="B944" s="1"/>
      <c r="C944" s="1"/>
      <c r="D944" s="1"/>
      <c r="G944" s="1"/>
      <c r="H944" s="1"/>
      <c r="I944" s="1"/>
      <c r="J944" s="1"/>
      <c r="K944" s="1"/>
    </row>
    <row r="945" spans="1:11">
      <c r="A945" s="1"/>
      <c r="B945" s="1"/>
      <c r="C945" s="1"/>
      <c r="D945" s="1"/>
      <c r="G945" s="1"/>
      <c r="H945" s="1"/>
      <c r="I945" s="1"/>
      <c r="J945" s="1"/>
      <c r="K945" s="1"/>
    </row>
    <row r="946" spans="1:11">
      <c r="A946" s="1"/>
      <c r="B946" s="1"/>
      <c r="C946" s="1"/>
      <c r="D946" s="1"/>
      <c r="G946" s="1"/>
      <c r="H946" s="1"/>
      <c r="I946" s="1"/>
      <c r="J946" s="1"/>
      <c r="K946" s="1"/>
    </row>
    <row r="947" spans="1:11">
      <c r="A947" s="1"/>
      <c r="B947" s="1"/>
      <c r="C947" s="1"/>
      <c r="D947" s="1"/>
      <c r="G947" s="1"/>
      <c r="H947" s="1"/>
      <c r="I947" s="1"/>
      <c r="J947" s="1"/>
      <c r="K947" s="1"/>
    </row>
    <row r="948" spans="1:11">
      <c r="A948" s="1"/>
      <c r="B948" s="1"/>
      <c r="C948" s="1"/>
      <c r="D948" s="1"/>
      <c r="G948" s="1"/>
      <c r="H948" s="1"/>
      <c r="I948" s="1"/>
      <c r="J948" s="1"/>
      <c r="K948" s="1"/>
    </row>
    <row r="949" spans="1:11">
      <c r="A949" s="1"/>
      <c r="B949" s="1"/>
      <c r="C949" s="1"/>
      <c r="D949" s="1"/>
      <c r="G949" s="1"/>
      <c r="H949" s="1"/>
      <c r="I949" s="1"/>
      <c r="J949" s="1"/>
      <c r="K949" s="1"/>
    </row>
    <row r="950" spans="1:11">
      <c r="A950" s="1"/>
      <c r="B950" s="1"/>
      <c r="C950" s="1"/>
      <c r="D950" s="1"/>
      <c r="G950" s="1"/>
      <c r="H950" s="1"/>
      <c r="I950" s="1"/>
      <c r="J950" s="1"/>
      <c r="K950" s="1"/>
    </row>
    <row r="951" spans="1:11">
      <c r="A951" s="1"/>
      <c r="B951" s="1"/>
      <c r="C951" s="1"/>
      <c r="D951" s="1"/>
      <c r="G951" s="1"/>
      <c r="H951" s="1"/>
      <c r="I951" s="1"/>
      <c r="J951" s="1"/>
      <c r="K951" s="1"/>
    </row>
    <row r="952" spans="1:11">
      <c r="A952" s="1"/>
      <c r="B952" s="1"/>
      <c r="C952" s="1"/>
      <c r="D952" s="1"/>
      <c r="G952" s="1"/>
      <c r="H952" s="1"/>
      <c r="I952" s="1"/>
      <c r="J952" s="1"/>
      <c r="K952" s="1"/>
    </row>
    <row r="953" spans="1:11">
      <c r="A953" s="1"/>
      <c r="B953" s="1"/>
      <c r="C953" s="1"/>
      <c r="D953" s="1"/>
      <c r="G953" s="1"/>
      <c r="H953" s="1"/>
      <c r="I953" s="1"/>
      <c r="J953" s="1"/>
      <c r="K953" s="1"/>
    </row>
    <row r="954" spans="1:11">
      <c r="A954" s="1"/>
      <c r="B954" s="1"/>
      <c r="C954" s="1"/>
      <c r="D954" s="1"/>
      <c r="G954" s="1"/>
      <c r="H954" s="1"/>
      <c r="I954" s="1"/>
      <c r="J954" s="1"/>
      <c r="K954" s="1"/>
    </row>
    <row r="955" spans="1:11">
      <c r="A955" s="1"/>
      <c r="B955" s="1"/>
      <c r="C955" s="1"/>
      <c r="D955" s="1"/>
      <c r="G955" s="1"/>
      <c r="H955" s="1"/>
      <c r="I955" s="1"/>
      <c r="J955" s="1"/>
      <c r="K955" s="1"/>
    </row>
    <row r="956" spans="1:11">
      <c r="A956" s="1"/>
      <c r="B956" s="1"/>
      <c r="C956" s="1"/>
      <c r="D956" s="1"/>
      <c r="G956" s="1"/>
      <c r="H956" s="1"/>
      <c r="I956" s="1"/>
      <c r="J956" s="1"/>
      <c r="K956" s="1"/>
    </row>
    <row r="957" spans="1:11">
      <c r="A957" s="1"/>
      <c r="B957" s="1"/>
      <c r="C957" s="1"/>
      <c r="D957" s="1"/>
      <c r="G957" s="1"/>
      <c r="H957" s="1"/>
      <c r="I957" s="1"/>
      <c r="J957" s="1"/>
      <c r="K957" s="1"/>
    </row>
    <row r="958" spans="1:11">
      <c r="A958" s="1"/>
      <c r="B958" s="1"/>
      <c r="C958" s="1"/>
      <c r="D958" s="1"/>
      <c r="G958" s="1"/>
      <c r="H958" s="1"/>
      <c r="I958" s="1"/>
      <c r="J958" s="1"/>
      <c r="K958" s="1"/>
    </row>
    <row r="959" spans="1:11">
      <c r="A959" s="1"/>
      <c r="B959" s="1"/>
      <c r="C959" s="1"/>
      <c r="D959" s="1"/>
      <c r="G959" s="1"/>
      <c r="H959" s="1"/>
      <c r="I959" s="1"/>
      <c r="J959" s="1"/>
      <c r="K959" s="1"/>
    </row>
    <row r="960" spans="1:11">
      <c r="A960" s="1"/>
      <c r="B960" s="1"/>
      <c r="C960" s="1"/>
      <c r="D960" s="1"/>
      <c r="G960" s="1"/>
      <c r="H960" s="1"/>
      <c r="I960" s="1"/>
      <c r="J960" s="1"/>
      <c r="K960" s="1"/>
    </row>
    <row r="961" spans="1:11">
      <c r="A961" s="1"/>
      <c r="B961" s="1"/>
      <c r="C961" s="1"/>
      <c r="D961" s="1"/>
      <c r="G961" s="1"/>
      <c r="H961" s="1"/>
      <c r="I961" s="1"/>
      <c r="J961" s="1"/>
      <c r="K961" s="1"/>
    </row>
    <row r="962" spans="1:11">
      <c r="A962" s="1"/>
      <c r="B962" s="1"/>
      <c r="C962" s="1"/>
      <c r="D962" s="1"/>
      <c r="G962" s="1"/>
      <c r="H962" s="1"/>
      <c r="I962" s="1"/>
      <c r="J962" s="1"/>
      <c r="K962" s="1"/>
    </row>
    <row r="963" spans="1:11">
      <c r="A963" s="1"/>
      <c r="B963" s="1"/>
      <c r="C963" s="1"/>
      <c r="D963" s="1"/>
      <c r="G963" s="1"/>
      <c r="H963" s="1"/>
      <c r="I963" s="1"/>
      <c r="J963" s="1"/>
      <c r="K963" s="1"/>
    </row>
    <row r="964" spans="1:11">
      <c r="A964" s="1"/>
      <c r="B964" s="1"/>
      <c r="C964" s="1"/>
      <c r="D964" s="1"/>
      <c r="G964" s="1"/>
      <c r="H964" s="1"/>
      <c r="I964" s="1"/>
      <c r="J964" s="1"/>
      <c r="K964" s="1"/>
    </row>
    <row r="965" spans="1:11">
      <c r="A965" s="1"/>
      <c r="B965" s="1"/>
      <c r="C965" s="1"/>
      <c r="D965" s="1"/>
      <c r="G965" s="1"/>
      <c r="H965" s="1"/>
      <c r="I965" s="1"/>
      <c r="J965" s="1"/>
      <c r="K965" s="1"/>
    </row>
    <row r="966" spans="1:11">
      <c r="A966" s="1"/>
      <c r="B966" s="1"/>
      <c r="C966" s="1"/>
      <c r="D966" s="1"/>
      <c r="G966" s="1"/>
      <c r="H966" s="1"/>
      <c r="I966" s="1"/>
      <c r="J966" s="1"/>
      <c r="K966" s="1"/>
    </row>
    <row r="967" spans="1:11">
      <c r="A967" s="1"/>
      <c r="B967" s="1"/>
      <c r="C967" s="1"/>
      <c r="D967" s="1"/>
      <c r="G967" s="1"/>
      <c r="H967" s="1"/>
      <c r="I967" s="1"/>
      <c r="J967" s="1"/>
      <c r="K967" s="1"/>
    </row>
    <row r="968" spans="1:11">
      <c r="A968" s="1"/>
      <c r="B968" s="1"/>
      <c r="C968" s="1"/>
      <c r="D968" s="1"/>
      <c r="G968" s="1"/>
      <c r="H968" s="1"/>
      <c r="I968" s="1"/>
      <c r="J968" s="1"/>
      <c r="K968" s="1"/>
    </row>
    <row r="969" spans="1:11">
      <c r="A969" s="1"/>
      <c r="B969" s="1"/>
      <c r="C969" s="1"/>
      <c r="D969" s="1"/>
      <c r="G969" s="1"/>
      <c r="H969" s="1"/>
      <c r="I969" s="1"/>
      <c r="J969" s="1"/>
      <c r="K969" s="1"/>
    </row>
    <row r="970" spans="1:11">
      <c r="A970" s="1"/>
      <c r="B970" s="1"/>
      <c r="C970" s="1"/>
      <c r="D970" s="1"/>
      <c r="G970" s="1"/>
      <c r="H970" s="1"/>
      <c r="I970" s="1"/>
      <c r="J970" s="1"/>
      <c r="K970" s="1"/>
    </row>
    <row r="971" spans="1:11">
      <c r="A971" s="1"/>
      <c r="B971" s="1"/>
      <c r="C971" s="1"/>
      <c r="D971" s="1"/>
      <c r="G971" s="1"/>
      <c r="H971" s="1"/>
      <c r="I971" s="1"/>
      <c r="J971" s="1"/>
      <c r="K971" s="1"/>
    </row>
    <row r="972" spans="1:11">
      <c r="A972" s="1"/>
      <c r="B972" s="1"/>
      <c r="C972" s="1"/>
      <c r="D972" s="1"/>
      <c r="G972" s="1"/>
      <c r="H972" s="1"/>
      <c r="I972" s="1"/>
      <c r="J972" s="1"/>
      <c r="K972" s="1"/>
    </row>
    <row r="973" spans="1:11">
      <c r="A973" s="1"/>
      <c r="B973" s="1"/>
      <c r="C973" s="1"/>
      <c r="D973" s="1"/>
      <c r="G973" s="1"/>
      <c r="H973" s="1"/>
      <c r="I973" s="1"/>
      <c r="J973" s="1"/>
      <c r="K973" s="1"/>
    </row>
    <row r="974" spans="1:11">
      <c r="A974" s="1"/>
      <c r="B974" s="1"/>
      <c r="C974" s="1"/>
      <c r="D974" s="1"/>
      <c r="G974" s="1"/>
      <c r="H974" s="1"/>
      <c r="I974" s="1"/>
      <c r="J974" s="1"/>
      <c r="K974" s="1"/>
    </row>
    <row r="975" spans="1:11">
      <c r="A975" s="1"/>
      <c r="B975" s="1"/>
      <c r="C975" s="1"/>
      <c r="D975" s="1"/>
      <c r="G975" s="1"/>
      <c r="H975" s="1"/>
      <c r="I975" s="1"/>
      <c r="J975" s="1"/>
      <c r="K975" s="1"/>
    </row>
    <row r="976" spans="1:11">
      <c r="A976" s="1"/>
      <c r="B976" s="1"/>
      <c r="C976" s="1"/>
      <c r="D976" s="1"/>
      <c r="G976" s="1"/>
      <c r="H976" s="1"/>
      <c r="I976" s="1"/>
      <c r="J976" s="1"/>
      <c r="K976" s="1"/>
    </row>
    <row r="977" spans="1:11">
      <c r="A977" s="1"/>
      <c r="B977" s="1"/>
      <c r="C977" s="1"/>
      <c r="D977" s="1"/>
      <c r="G977" s="1"/>
      <c r="H977" s="1"/>
      <c r="I977" s="1"/>
      <c r="J977" s="1"/>
      <c r="K977" s="1"/>
    </row>
    <row r="978" spans="1:11">
      <c r="A978" s="1"/>
      <c r="B978" s="1"/>
      <c r="C978" s="1"/>
      <c r="D978" s="1"/>
      <c r="G978" s="1"/>
      <c r="H978" s="1"/>
      <c r="I978" s="1"/>
      <c r="J978" s="1"/>
      <c r="K978" s="1"/>
    </row>
    <row r="979" spans="1:11">
      <c r="A979" s="1"/>
      <c r="B979" s="1"/>
      <c r="C979" s="1"/>
      <c r="D979" s="1"/>
      <c r="G979" s="1"/>
      <c r="H979" s="1"/>
      <c r="I979" s="1"/>
      <c r="J979" s="1"/>
      <c r="K979" s="1"/>
    </row>
    <row r="980" spans="1:11">
      <c r="A980" s="1"/>
      <c r="B980" s="1"/>
      <c r="C980" s="1"/>
      <c r="D980" s="1"/>
      <c r="G980" s="1"/>
      <c r="H980" s="1"/>
      <c r="I980" s="1"/>
      <c r="J980" s="1"/>
      <c r="K980" s="1"/>
    </row>
    <row r="981" spans="1:11">
      <c r="A981" s="1"/>
      <c r="B981" s="1"/>
      <c r="C981" s="1"/>
      <c r="D981" s="1"/>
      <c r="G981" s="1"/>
      <c r="H981" s="1"/>
      <c r="I981" s="1"/>
      <c r="J981" s="1"/>
      <c r="K981" s="1"/>
    </row>
    <row r="982" spans="1:11">
      <c r="A982" s="1"/>
      <c r="B982" s="1"/>
      <c r="C982" s="1"/>
      <c r="D982" s="1"/>
      <c r="G982" s="1"/>
      <c r="H982" s="1"/>
      <c r="I982" s="1"/>
      <c r="J982" s="1"/>
      <c r="K982" s="1"/>
    </row>
    <row r="983" spans="1:11">
      <c r="A983" s="1"/>
      <c r="B983" s="1"/>
      <c r="C983" s="1"/>
      <c r="D983" s="1"/>
      <c r="G983" s="1"/>
      <c r="H983" s="1"/>
      <c r="I983" s="1"/>
      <c r="J983" s="1"/>
      <c r="K983" s="1"/>
    </row>
    <row r="984" spans="1:11">
      <c r="A984" s="1"/>
      <c r="B984" s="1"/>
      <c r="C984" s="1"/>
      <c r="D984" s="1"/>
      <c r="G984" s="1"/>
      <c r="H984" s="1"/>
      <c r="I984" s="1"/>
      <c r="J984" s="1"/>
      <c r="K984" s="1"/>
    </row>
    <row r="985" spans="1:11">
      <c r="A985" s="1"/>
      <c r="B985" s="1"/>
      <c r="C985" s="1"/>
      <c r="D985" s="1"/>
      <c r="G985" s="1"/>
      <c r="H985" s="1"/>
      <c r="I985" s="1"/>
      <c r="J985" s="1"/>
      <c r="K985" s="1"/>
    </row>
    <row r="986" spans="1:11">
      <c r="A986" s="1"/>
      <c r="B986" s="1"/>
      <c r="C986" s="1"/>
      <c r="D986" s="1"/>
      <c r="G986" s="1"/>
      <c r="H986" s="1"/>
      <c r="I986" s="1"/>
      <c r="J986" s="1"/>
      <c r="K986" s="1"/>
    </row>
    <row r="987" spans="1:11">
      <c r="A987" s="1"/>
      <c r="B987" s="1"/>
      <c r="C987" s="1"/>
      <c r="D987" s="1"/>
      <c r="G987" s="1"/>
      <c r="H987" s="1"/>
      <c r="I987" s="1"/>
      <c r="J987" s="1"/>
      <c r="K987" s="1"/>
    </row>
    <row r="988" spans="1:11">
      <c r="A988" s="1"/>
      <c r="B988" s="1"/>
      <c r="C988" s="1"/>
      <c r="D988" s="1"/>
      <c r="G988" s="1"/>
      <c r="H988" s="1"/>
      <c r="I988" s="1"/>
      <c r="J988" s="1"/>
      <c r="K988" s="1"/>
    </row>
    <row r="989" spans="1:11">
      <c r="A989" s="1"/>
      <c r="B989" s="1"/>
      <c r="C989" s="1"/>
      <c r="D989" s="1"/>
      <c r="G989" s="1"/>
      <c r="H989" s="1"/>
      <c r="I989" s="1"/>
      <c r="J989" s="1"/>
      <c r="K989" s="1"/>
    </row>
    <row r="990" spans="1:11">
      <c r="A990" s="1"/>
      <c r="B990" s="1"/>
      <c r="C990" s="1"/>
      <c r="D990" s="1"/>
      <c r="G990" s="1"/>
      <c r="H990" s="1"/>
      <c r="I990" s="1"/>
      <c r="J990" s="1"/>
      <c r="K990" s="1"/>
    </row>
    <row r="991" spans="1:11">
      <c r="A991" s="1"/>
      <c r="B991" s="1"/>
      <c r="C991" s="1"/>
      <c r="D991" s="1"/>
      <c r="G991" s="1"/>
      <c r="H991" s="1"/>
      <c r="I991" s="1"/>
      <c r="J991" s="1"/>
      <c r="K991" s="1"/>
    </row>
    <row r="992" spans="1:11">
      <c r="A992" s="1"/>
      <c r="B992" s="1"/>
      <c r="C992" s="1"/>
      <c r="D992" s="1"/>
      <c r="G992" s="1"/>
      <c r="H992" s="1"/>
      <c r="I992" s="1"/>
      <c r="J992" s="1"/>
      <c r="K992" s="1"/>
    </row>
    <row r="993" spans="1:11">
      <c r="A993" s="1"/>
      <c r="B993" s="1"/>
      <c r="C993" s="1"/>
      <c r="D993" s="1"/>
      <c r="G993" s="1"/>
      <c r="H993" s="1"/>
      <c r="I993" s="1"/>
      <c r="J993" s="1"/>
      <c r="K993" s="1"/>
    </row>
    <row r="994" spans="1:11">
      <c r="A994" s="1"/>
      <c r="B994" s="1"/>
      <c r="C994" s="1"/>
      <c r="D994" s="1"/>
      <c r="G994" s="1"/>
      <c r="H994" s="1"/>
      <c r="I994" s="1"/>
      <c r="J994" s="1"/>
      <c r="K994" s="1"/>
    </row>
    <row r="995" spans="1:11">
      <c r="A995" s="1"/>
      <c r="B995" s="1"/>
      <c r="C995" s="1"/>
      <c r="D995" s="1"/>
      <c r="G995" s="1"/>
      <c r="H995" s="1"/>
      <c r="I995" s="1"/>
      <c r="J995" s="1"/>
      <c r="K995" s="1"/>
    </row>
    <row r="996" spans="1:11">
      <c r="A996" s="1"/>
      <c r="B996" s="1"/>
      <c r="C996" s="1"/>
      <c r="D996" s="1"/>
      <c r="G996" s="1"/>
      <c r="H996" s="1"/>
      <c r="I996" s="1"/>
      <c r="J996" s="1"/>
      <c r="K996" s="1"/>
    </row>
    <row r="997" spans="1:11">
      <c r="A997" s="1"/>
      <c r="B997" s="1"/>
      <c r="C997" s="1"/>
      <c r="D997" s="1"/>
      <c r="G997" s="1"/>
      <c r="H997" s="1"/>
      <c r="I997" s="1"/>
      <c r="J997" s="1"/>
      <c r="K997" s="1"/>
    </row>
    <row r="998" spans="1:11">
      <c r="A998" s="1"/>
      <c r="B998" s="1"/>
      <c r="C998" s="1"/>
      <c r="D998" s="1"/>
      <c r="G998" s="1"/>
      <c r="H998" s="1"/>
      <c r="I998" s="1"/>
      <c r="J998" s="1"/>
      <c r="K998" s="1"/>
    </row>
    <row r="999" spans="1:11">
      <c r="A999" s="1"/>
      <c r="B999" s="1"/>
      <c r="C999" s="1"/>
      <c r="D999" s="1"/>
      <c r="G999" s="1"/>
      <c r="H999" s="1"/>
      <c r="I999" s="1"/>
      <c r="J999" s="1"/>
      <c r="K999" s="1"/>
    </row>
    <row r="1000" spans="1:11">
      <c r="A1000" s="1"/>
      <c r="B1000" s="1"/>
      <c r="C1000" s="1"/>
      <c r="D1000" s="1"/>
      <c r="G1000" s="1"/>
      <c r="H1000" s="1"/>
      <c r="I1000" s="1"/>
      <c r="J1000" s="1"/>
      <c r="K1000" s="1"/>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E4F12DF-18C6-4657-9936-3FF730B351D6}">
  <sheetPr>
    <outlinePr summaryBelow="0" summaryRight="0"/>
  </sheetPr>
  <dimension ref="A4:E30"/>
  <sheetViews>
    <sheetView topLeftCell="A4" zoomScale="85" zoomScaleNormal="85" workbookViewId="0">
      <selection activeCell="K17" sqref="K17"/>
    </sheetView>
  </sheetViews>
  <sheetFormatPr baseColWidth="10" defaultColWidth="17.28515625" defaultRowHeight="15" customHeight="1"/>
  <cols>
    <col min="1" max="1" width="6.85546875" style="104" customWidth="1"/>
    <col min="2" max="2" width="27.42578125" style="104" bestFit="1" customWidth="1"/>
    <col min="3" max="3" width="52.28515625" style="104" bestFit="1" customWidth="1"/>
    <col min="4" max="4" width="21" style="104" customWidth="1"/>
    <col min="5" max="5" width="25.140625" style="104" customWidth="1"/>
    <col min="6" max="21" width="10.7109375" style="104" customWidth="1"/>
    <col min="22" max="16384" width="17.28515625" style="104"/>
  </cols>
  <sheetData>
    <row r="4" spans="1:5" ht="31.5" customHeight="1">
      <c r="A4" s="9"/>
      <c r="B4" s="162" t="s">
        <v>237</v>
      </c>
      <c r="C4" s="167" t="s">
        <v>244</v>
      </c>
      <c r="D4" s="162" t="s">
        <v>26</v>
      </c>
      <c r="E4" s="162" t="s">
        <v>27</v>
      </c>
    </row>
    <row r="5" spans="1:5" ht="18.75">
      <c r="A5" s="14">
        <v>1</v>
      </c>
      <c r="B5" s="165" t="s">
        <v>141</v>
      </c>
      <c r="C5" s="169" t="s">
        <v>245</v>
      </c>
      <c r="D5" s="166" t="s">
        <v>105</v>
      </c>
      <c r="E5" s="156">
        <v>1</v>
      </c>
    </row>
    <row r="6" spans="1:5" ht="18.75">
      <c r="A6" s="14">
        <v>2</v>
      </c>
      <c r="B6" s="153" t="s">
        <v>184</v>
      </c>
      <c r="C6" s="169" t="s">
        <v>245</v>
      </c>
      <c r="D6" s="166" t="s">
        <v>105</v>
      </c>
      <c r="E6" s="157">
        <v>1</v>
      </c>
    </row>
    <row r="7" spans="1:5" ht="18.75">
      <c r="A7" s="14">
        <v>3</v>
      </c>
      <c r="B7" s="153" t="s">
        <v>185</v>
      </c>
      <c r="C7" s="169" t="s">
        <v>246</v>
      </c>
      <c r="D7" s="166" t="s">
        <v>105</v>
      </c>
      <c r="E7" s="157">
        <v>1</v>
      </c>
    </row>
    <row r="8" spans="1:5" ht="30">
      <c r="A8" s="14">
        <v>4</v>
      </c>
      <c r="B8" s="153" t="s">
        <v>178</v>
      </c>
      <c r="C8" s="169" t="s">
        <v>247</v>
      </c>
      <c r="D8" s="166" t="s">
        <v>105</v>
      </c>
      <c r="E8" s="157">
        <v>2</v>
      </c>
    </row>
    <row r="9" spans="1:5" ht="30">
      <c r="A9" s="14">
        <v>5</v>
      </c>
      <c r="B9" s="153" t="s">
        <v>169</v>
      </c>
      <c r="C9" s="169" t="s">
        <v>248</v>
      </c>
      <c r="D9" s="166" t="s">
        <v>105</v>
      </c>
      <c r="E9" s="157">
        <v>3</v>
      </c>
    </row>
    <row r="10" spans="1:5" ht="18.75">
      <c r="A10" s="14">
        <v>6</v>
      </c>
      <c r="B10" s="153" t="s">
        <v>181</v>
      </c>
      <c r="C10" s="169" t="s">
        <v>249</v>
      </c>
      <c r="D10" s="166" t="s">
        <v>105</v>
      </c>
      <c r="E10" s="157">
        <v>2</v>
      </c>
    </row>
    <row r="11" spans="1:5" ht="18.75">
      <c r="A11" s="14">
        <v>7</v>
      </c>
      <c r="B11" s="153" t="s">
        <v>149</v>
      </c>
      <c r="C11" s="169" t="s">
        <v>258</v>
      </c>
      <c r="D11" s="166" t="s">
        <v>105</v>
      </c>
      <c r="E11" s="157">
        <v>1</v>
      </c>
    </row>
    <row r="12" spans="1:5" ht="18.75">
      <c r="A12" s="14">
        <v>8</v>
      </c>
      <c r="B12" s="153" t="s">
        <v>148</v>
      </c>
      <c r="C12" s="169" t="s">
        <v>259</v>
      </c>
      <c r="D12" s="166" t="s">
        <v>105</v>
      </c>
      <c r="E12" s="157">
        <v>1</v>
      </c>
    </row>
    <row r="13" spans="1:5" ht="30">
      <c r="A13" s="98">
        <v>9</v>
      </c>
      <c r="B13" s="153" t="s">
        <v>186</v>
      </c>
      <c r="C13" s="169" t="s">
        <v>250</v>
      </c>
      <c r="D13" s="166" t="s">
        <v>83</v>
      </c>
      <c r="E13" s="157">
        <v>5</v>
      </c>
    </row>
    <row r="14" spans="1:5" ht="18.75">
      <c r="A14" s="14">
        <v>10</v>
      </c>
      <c r="B14" s="153" t="s">
        <v>179</v>
      </c>
      <c r="C14" s="169" t="s">
        <v>251</v>
      </c>
      <c r="D14" s="166" t="s">
        <v>105</v>
      </c>
      <c r="E14" s="157">
        <v>1</v>
      </c>
    </row>
    <row r="15" spans="1:5" ht="18.75">
      <c r="A15" s="98">
        <v>11</v>
      </c>
      <c r="B15" s="153" t="s">
        <v>170</v>
      </c>
      <c r="C15" s="169" t="s">
        <v>252</v>
      </c>
      <c r="D15" s="166" t="s">
        <v>83</v>
      </c>
      <c r="E15" s="157">
        <v>4</v>
      </c>
    </row>
    <row r="16" spans="1:5" ht="18.75">
      <c r="A16" s="154">
        <v>12</v>
      </c>
      <c r="B16" s="153" t="s">
        <v>180</v>
      </c>
      <c r="C16" s="169" t="s">
        <v>260</v>
      </c>
      <c r="D16" s="166" t="s">
        <v>105</v>
      </c>
      <c r="E16" s="157">
        <v>4.5</v>
      </c>
    </row>
    <row r="17" spans="1:5" ht="18.75">
      <c r="A17" s="155">
        <v>13</v>
      </c>
      <c r="B17" s="153" t="s">
        <v>131</v>
      </c>
      <c r="C17" s="169" t="s">
        <v>253</v>
      </c>
      <c r="D17" s="166" t="s">
        <v>83</v>
      </c>
      <c r="E17" s="157">
        <v>6</v>
      </c>
    </row>
    <row r="18" spans="1:5" ht="30">
      <c r="A18" s="154">
        <v>14</v>
      </c>
      <c r="B18" s="153" t="s">
        <v>171</v>
      </c>
      <c r="C18" s="169" t="s">
        <v>261</v>
      </c>
      <c r="D18" s="166" t="s">
        <v>83</v>
      </c>
      <c r="E18" s="157">
        <v>7</v>
      </c>
    </row>
    <row r="19" spans="1:5" ht="18.75">
      <c r="A19" s="155">
        <v>15</v>
      </c>
      <c r="B19" s="153" t="s">
        <v>137</v>
      </c>
      <c r="C19" s="169" t="s">
        <v>268</v>
      </c>
      <c r="D19" s="166" t="s">
        <v>105</v>
      </c>
      <c r="E19" s="157">
        <v>2</v>
      </c>
    </row>
    <row r="20" spans="1:5" ht="18.75">
      <c r="A20" s="154">
        <v>16</v>
      </c>
      <c r="B20" s="153" t="s">
        <v>147</v>
      </c>
      <c r="C20" s="169" t="s">
        <v>255</v>
      </c>
      <c r="D20" s="166" t="s">
        <v>105</v>
      </c>
      <c r="E20" s="157">
        <v>3</v>
      </c>
    </row>
    <row r="21" spans="1:5" ht="30">
      <c r="A21" s="155">
        <v>17</v>
      </c>
      <c r="B21" s="153" t="s">
        <v>144</v>
      </c>
      <c r="C21" s="169" t="s">
        <v>262</v>
      </c>
      <c r="D21" s="166" t="s">
        <v>83</v>
      </c>
      <c r="E21" s="157">
        <v>4</v>
      </c>
    </row>
    <row r="22" spans="1:5" ht="30">
      <c r="A22" s="154">
        <v>18</v>
      </c>
      <c r="B22" s="153" t="s">
        <v>102</v>
      </c>
      <c r="C22" s="169" t="s">
        <v>256</v>
      </c>
      <c r="D22" s="166" t="s">
        <v>105</v>
      </c>
      <c r="E22" s="157">
        <v>4</v>
      </c>
    </row>
    <row r="23" spans="1:5" ht="30">
      <c r="A23" s="155">
        <v>19</v>
      </c>
      <c r="B23" s="153" t="s">
        <v>103</v>
      </c>
      <c r="C23" s="169" t="s">
        <v>257</v>
      </c>
      <c r="D23" s="166" t="s">
        <v>105</v>
      </c>
      <c r="E23" s="157">
        <v>3</v>
      </c>
    </row>
    <row r="24" spans="1:5" ht="18.75">
      <c r="A24" s="154">
        <v>20</v>
      </c>
      <c r="B24" s="153" t="s">
        <v>145</v>
      </c>
      <c r="C24" s="169" t="s">
        <v>263</v>
      </c>
      <c r="D24" s="166" t="s">
        <v>83</v>
      </c>
      <c r="E24" s="157">
        <v>4.5</v>
      </c>
    </row>
    <row r="25" spans="1:5" ht="18.75">
      <c r="A25" s="155">
        <v>21</v>
      </c>
      <c r="B25" s="103" t="s">
        <v>172</v>
      </c>
      <c r="C25" s="168" t="s">
        <v>265</v>
      </c>
      <c r="D25" s="16" t="s">
        <v>105</v>
      </c>
      <c r="E25" s="157">
        <v>1.5</v>
      </c>
    </row>
    <row r="26" spans="1:5" ht="18.75">
      <c r="A26" s="154">
        <v>22</v>
      </c>
      <c r="B26" s="103" t="s">
        <v>173</v>
      </c>
      <c r="C26" s="168" t="s">
        <v>264</v>
      </c>
      <c r="D26" s="16" t="s">
        <v>105</v>
      </c>
      <c r="E26" s="157">
        <v>2</v>
      </c>
    </row>
    <row r="27" spans="1:5" ht="18.75">
      <c r="A27" s="155">
        <v>23</v>
      </c>
      <c r="B27" s="103" t="s">
        <v>134</v>
      </c>
      <c r="C27" s="164" t="s">
        <v>266</v>
      </c>
      <c r="D27" s="16" t="s">
        <v>105</v>
      </c>
      <c r="E27" s="158">
        <v>3</v>
      </c>
    </row>
    <row r="28" spans="1:5" ht="30">
      <c r="A28" s="154">
        <v>24</v>
      </c>
      <c r="B28" s="103" t="s">
        <v>99</v>
      </c>
      <c r="C28" s="164" t="s">
        <v>269</v>
      </c>
      <c r="D28" s="16" t="s">
        <v>105</v>
      </c>
      <c r="E28" s="158">
        <v>2.5</v>
      </c>
    </row>
    <row r="29" spans="1:5" ht="18.75">
      <c r="A29" s="155">
        <v>25</v>
      </c>
      <c r="B29" s="103" t="s">
        <v>182</v>
      </c>
      <c r="C29" s="164" t="s">
        <v>267</v>
      </c>
      <c r="D29" s="16" t="s">
        <v>83</v>
      </c>
      <c r="E29" s="407">
        <v>3</v>
      </c>
    </row>
    <row r="30" spans="1:5" ht="30">
      <c r="A30" s="154">
        <v>26</v>
      </c>
      <c r="B30" s="103" t="s">
        <v>100</v>
      </c>
      <c r="C30" s="164" t="s">
        <v>270</v>
      </c>
      <c r="D30" s="129" t="s">
        <v>105</v>
      </c>
      <c r="E30" s="158">
        <v>3</v>
      </c>
    </row>
  </sheetData>
  <pageMargins left="0.7" right="0.7" top="0.75" bottom="0.75" header="0.3" footer="0.3"/>
  <pageSetup paperSize="0" orientation="portrait" horizontalDpi="0" verticalDpi="0" copie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764663F-9222-4CDA-8702-7F2CD651B8EC}">
  <sheetPr>
    <outlinePr summaryBelow="0" summaryRight="0"/>
  </sheetPr>
  <dimension ref="A4:D8"/>
  <sheetViews>
    <sheetView zoomScale="85" zoomScaleNormal="85" workbookViewId="0">
      <selection activeCell="D26" sqref="D26"/>
    </sheetView>
  </sheetViews>
  <sheetFormatPr baseColWidth="10" defaultColWidth="17.28515625" defaultRowHeight="15" customHeight="1"/>
  <cols>
    <col min="1" max="1" width="6.85546875" style="104" customWidth="1"/>
    <col min="2" max="2" width="27.42578125" style="104" bestFit="1" customWidth="1"/>
    <col min="3" max="3" width="40.7109375" style="104" bestFit="1" customWidth="1"/>
    <col min="4" max="4" width="25.140625" style="104" customWidth="1"/>
    <col min="5" max="20" width="10.7109375" style="104" customWidth="1"/>
    <col min="21" max="16384" width="17.28515625" style="104"/>
  </cols>
  <sheetData>
    <row r="4" spans="1:4" ht="31.5" customHeight="1">
      <c r="A4" s="9"/>
      <c r="B4" s="163" t="s">
        <v>238</v>
      </c>
      <c r="C4" s="163" t="s">
        <v>244</v>
      </c>
      <c r="D4" s="163" t="s">
        <v>239</v>
      </c>
    </row>
    <row r="5" spans="1:4" ht="60">
      <c r="A5" s="14">
        <v>1</v>
      </c>
      <c r="B5" s="216" t="s">
        <v>165</v>
      </c>
      <c r="C5" s="15" t="s">
        <v>254</v>
      </c>
      <c r="D5" s="159">
        <v>0.04</v>
      </c>
    </row>
    <row r="6" spans="1:4" ht="30">
      <c r="A6" s="14">
        <v>2</v>
      </c>
      <c r="B6" s="217" t="s">
        <v>166</v>
      </c>
      <c r="C6" s="15" t="s">
        <v>240</v>
      </c>
      <c r="D6" s="160">
        <v>0.03</v>
      </c>
    </row>
    <row r="7" spans="1:4" ht="30">
      <c r="A7" s="14">
        <v>3</v>
      </c>
      <c r="B7" s="217" t="s">
        <v>98</v>
      </c>
      <c r="C7" s="15" t="s">
        <v>241</v>
      </c>
      <c r="D7" s="160">
        <v>0.02</v>
      </c>
    </row>
    <row r="8" spans="1:4" ht="18.75">
      <c r="A8" s="14">
        <v>4</v>
      </c>
      <c r="B8" s="218" t="s">
        <v>167</v>
      </c>
      <c r="C8" s="15" t="s">
        <v>242</v>
      </c>
      <c r="D8" s="177">
        <v>0.04</v>
      </c>
    </row>
  </sheetData>
  <pageMargins left="0.7" right="0.7" top="0.75" bottom="0.75" header="0.3" footer="0.3"/>
  <pageSetup paperSize="0" orientation="portrait" horizontalDpi="0" verticalDpi="0" copie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outlinePr summaryBelow="0" summaryRight="0"/>
  </sheetPr>
  <dimension ref="A1:H1000"/>
  <sheetViews>
    <sheetView zoomScale="85" zoomScaleNormal="85" workbookViewId="0">
      <selection activeCell="C6" sqref="C6"/>
    </sheetView>
  </sheetViews>
  <sheetFormatPr baseColWidth="10" defaultColWidth="17.28515625" defaultRowHeight="15" customHeight="1"/>
  <cols>
    <col min="1" max="1" width="24.28515625" customWidth="1"/>
    <col min="2" max="2" width="13.28515625" bestFit="1" customWidth="1"/>
    <col min="3" max="3" width="18.140625" bestFit="1" customWidth="1"/>
    <col min="4" max="4" width="21" bestFit="1" customWidth="1"/>
    <col min="5" max="5" width="21.42578125" bestFit="1" customWidth="1"/>
    <col min="6" max="6" width="20" customWidth="1"/>
    <col min="7" max="7" width="24" customWidth="1"/>
    <col min="8" max="8" width="33.140625" customWidth="1"/>
    <col min="9" max="26" width="10.7109375" customWidth="1"/>
  </cols>
  <sheetData>
    <row r="1" spans="1:8">
      <c r="B1" s="1"/>
      <c r="C1" s="1"/>
      <c r="H1" s="1"/>
    </row>
    <row r="2" spans="1:8">
      <c r="B2" s="1"/>
      <c r="C2" s="1"/>
      <c r="H2" s="1"/>
    </row>
    <row r="3" spans="1:8">
      <c r="B3" s="1"/>
      <c r="C3" s="1"/>
      <c r="H3" s="1"/>
    </row>
    <row r="4" spans="1:8" ht="24" thickBot="1">
      <c r="A4" s="2"/>
      <c r="B4" s="3"/>
      <c r="C4" s="565" t="s">
        <v>3</v>
      </c>
      <c r="D4" s="566"/>
      <c r="E4" s="566"/>
      <c r="F4" s="80"/>
      <c r="G4" s="80"/>
      <c r="H4" s="80"/>
    </row>
    <row r="5" spans="1:8" ht="25.5" thickTop="1" thickBot="1">
      <c r="A5" s="2"/>
      <c r="B5" s="3"/>
      <c r="C5" s="176" t="s">
        <v>5</v>
      </c>
      <c r="D5" s="5" t="s">
        <v>6</v>
      </c>
      <c r="E5" s="6" t="s">
        <v>7</v>
      </c>
    </row>
    <row r="6" spans="1:8" ht="32.25" thickTop="1">
      <c r="A6" s="563" t="s">
        <v>10</v>
      </c>
      <c r="B6" s="124" t="s">
        <v>187</v>
      </c>
      <c r="C6" s="175" t="s">
        <v>188</v>
      </c>
      <c r="D6" s="170" t="s">
        <v>189</v>
      </c>
      <c r="E6" s="171"/>
    </row>
    <row r="7" spans="1:8" ht="45.75" thickBot="1">
      <c r="A7" s="564"/>
      <c r="B7" s="124" t="s">
        <v>119</v>
      </c>
      <c r="C7" s="174" t="s">
        <v>190</v>
      </c>
      <c r="D7" s="173" t="s">
        <v>191</v>
      </c>
      <c r="E7" s="172" t="s">
        <v>192</v>
      </c>
    </row>
    <row r="8" spans="1:8" ht="26.25" customHeight="1" thickTop="1">
      <c r="A8" s="106"/>
    </row>
    <row r="9" spans="1:8">
      <c r="B9" s="1"/>
      <c r="C9" s="1"/>
      <c r="H9" s="1"/>
    </row>
    <row r="10" spans="1:8">
      <c r="B10" s="1"/>
      <c r="C10" s="1"/>
      <c r="H10" s="1"/>
    </row>
    <row r="11" spans="1:8">
      <c r="B11" s="1"/>
      <c r="C11" s="1"/>
      <c r="H11" s="1"/>
    </row>
    <row r="12" spans="1:8">
      <c r="B12" s="1"/>
      <c r="C12" s="1"/>
      <c r="H12" s="1"/>
    </row>
    <row r="13" spans="1:8">
      <c r="B13" s="1"/>
      <c r="C13" s="1"/>
      <c r="H13" s="1"/>
    </row>
    <row r="14" spans="1:8">
      <c r="B14" s="1"/>
      <c r="C14" s="1"/>
      <c r="H14" s="1"/>
    </row>
    <row r="15" spans="1:8">
      <c r="B15" s="1"/>
      <c r="C15" s="1"/>
      <c r="H15" s="1"/>
    </row>
    <row r="16" spans="1:8">
      <c r="B16" s="1"/>
      <c r="C16" s="1"/>
      <c r="H16" s="1"/>
    </row>
    <row r="17" spans="2:8">
      <c r="B17" s="1"/>
      <c r="C17" s="1"/>
      <c r="H17" s="1"/>
    </row>
    <row r="18" spans="2:8">
      <c r="B18" s="1"/>
      <c r="C18" s="1"/>
      <c r="H18" s="1"/>
    </row>
    <row r="19" spans="2:8">
      <c r="B19" s="1"/>
      <c r="C19" s="1"/>
      <c r="H19" s="1"/>
    </row>
    <row r="20" spans="2:8">
      <c r="B20" s="1"/>
      <c r="C20" s="1"/>
      <c r="H20" s="1"/>
    </row>
    <row r="21" spans="2:8">
      <c r="B21" s="1"/>
      <c r="C21" s="1"/>
      <c r="H21" s="1"/>
    </row>
    <row r="22" spans="2:8">
      <c r="B22" s="1"/>
      <c r="C22" s="1"/>
      <c r="H22" s="1"/>
    </row>
    <row r="23" spans="2:8">
      <c r="B23" s="1"/>
      <c r="C23" s="1"/>
      <c r="H23" s="1"/>
    </row>
    <row r="24" spans="2:8">
      <c r="B24" s="1"/>
      <c r="C24" s="1"/>
      <c r="H24" s="1"/>
    </row>
    <row r="25" spans="2:8">
      <c r="B25" s="1"/>
      <c r="C25" s="1"/>
      <c r="H25" s="1"/>
    </row>
    <row r="26" spans="2:8">
      <c r="B26" s="1"/>
      <c r="C26" s="1"/>
      <c r="H26" s="1"/>
    </row>
    <row r="27" spans="2:8">
      <c r="B27" s="1"/>
      <c r="C27" s="1"/>
      <c r="H27" s="1"/>
    </row>
    <row r="28" spans="2:8">
      <c r="B28" s="1"/>
      <c r="C28" s="1"/>
      <c r="H28" s="1"/>
    </row>
    <row r="29" spans="2:8">
      <c r="B29" s="1"/>
      <c r="C29" s="1"/>
      <c r="H29" s="1"/>
    </row>
    <row r="30" spans="2:8">
      <c r="B30" s="1"/>
      <c r="C30" s="1"/>
      <c r="H30" s="1"/>
    </row>
    <row r="31" spans="2:8">
      <c r="B31" s="1"/>
      <c r="C31" s="1"/>
      <c r="H31" s="1"/>
    </row>
    <row r="32" spans="2:8">
      <c r="B32" s="1"/>
      <c r="C32" s="1"/>
      <c r="H32" s="1"/>
    </row>
    <row r="33" spans="2:8">
      <c r="B33" s="1"/>
      <c r="C33" s="1"/>
      <c r="H33" s="1"/>
    </row>
    <row r="34" spans="2:8">
      <c r="B34" s="1"/>
      <c r="C34" s="1"/>
      <c r="H34" s="1"/>
    </row>
    <row r="35" spans="2:8">
      <c r="B35" s="1"/>
      <c r="C35" s="1"/>
      <c r="H35" s="1"/>
    </row>
    <row r="36" spans="2:8">
      <c r="B36" s="1"/>
      <c r="C36" s="1"/>
      <c r="H36" s="1"/>
    </row>
    <row r="37" spans="2:8">
      <c r="B37" s="1"/>
      <c r="C37" s="1"/>
      <c r="H37" s="1"/>
    </row>
    <row r="38" spans="2:8">
      <c r="B38" s="1"/>
      <c r="C38" s="1"/>
      <c r="H38" s="1"/>
    </row>
    <row r="39" spans="2:8">
      <c r="B39" s="1"/>
      <c r="C39" s="1"/>
      <c r="H39" s="1"/>
    </row>
    <row r="40" spans="2:8">
      <c r="B40" s="1"/>
      <c r="C40" s="1"/>
      <c r="H40" s="1"/>
    </row>
    <row r="41" spans="2:8">
      <c r="B41" s="1"/>
      <c r="C41" s="1"/>
      <c r="H41" s="1"/>
    </row>
    <row r="42" spans="2:8">
      <c r="B42" s="1"/>
      <c r="C42" s="1"/>
      <c r="H42" s="1"/>
    </row>
    <row r="43" spans="2:8">
      <c r="B43" s="1"/>
      <c r="C43" s="1"/>
      <c r="H43" s="1"/>
    </row>
    <row r="44" spans="2:8">
      <c r="B44" s="1"/>
      <c r="C44" s="1"/>
      <c r="H44" s="1"/>
    </row>
    <row r="45" spans="2:8">
      <c r="B45" s="1"/>
      <c r="C45" s="1"/>
      <c r="H45" s="1"/>
    </row>
    <row r="46" spans="2:8">
      <c r="B46" s="1"/>
      <c r="C46" s="1"/>
      <c r="H46" s="1"/>
    </row>
    <row r="47" spans="2:8">
      <c r="B47" s="1"/>
      <c r="C47" s="1"/>
      <c r="H47" s="1"/>
    </row>
    <row r="48" spans="2:8">
      <c r="B48" s="1"/>
      <c r="C48" s="1"/>
      <c r="H48" s="1"/>
    </row>
    <row r="49" spans="2:8">
      <c r="B49" s="1"/>
      <c r="C49" s="1"/>
      <c r="H49" s="1"/>
    </row>
    <row r="50" spans="2:8">
      <c r="B50" s="1"/>
      <c r="C50" s="1"/>
      <c r="H50" s="1"/>
    </row>
    <row r="51" spans="2:8">
      <c r="B51" s="1"/>
      <c r="C51" s="1"/>
      <c r="H51" s="1"/>
    </row>
    <row r="52" spans="2:8">
      <c r="B52" s="1"/>
      <c r="C52" s="1"/>
      <c r="H52" s="1"/>
    </row>
    <row r="53" spans="2:8">
      <c r="B53" s="1"/>
      <c r="C53" s="1"/>
      <c r="H53" s="1"/>
    </row>
    <row r="54" spans="2:8">
      <c r="B54" s="1"/>
      <c r="C54" s="1"/>
      <c r="H54" s="1"/>
    </row>
    <row r="55" spans="2:8">
      <c r="B55" s="1"/>
      <c r="C55" s="1"/>
      <c r="H55" s="1"/>
    </row>
    <row r="56" spans="2:8">
      <c r="B56" s="1"/>
      <c r="C56" s="1"/>
      <c r="H56" s="1"/>
    </row>
    <row r="57" spans="2:8">
      <c r="B57" s="1"/>
      <c r="C57" s="1"/>
      <c r="H57" s="1"/>
    </row>
    <row r="58" spans="2:8">
      <c r="B58" s="1"/>
      <c r="C58" s="1"/>
      <c r="H58" s="1"/>
    </row>
    <row r="59" spans="2:8">
      <c r="B59" s="1"/>
      <c r="C59" s="1"/>
      <c r="H59" s="1"/>
    </row>
    <row r="60" spans="2:8">
      <c r="B60" s="1"/>
      <c r="C60" s="1"/>
      <c r="H60" s="1"/>
    </row>
    <row r="61" spans="2:8">
      <c r="B61" s="1"/>
      <c r="C61" s="1"/>
      <c r="H61" s="1"/>
    </row>
    <row r="62" spans="2:8">
      <c r="B62" s="1"/>
      <c r="C62" s="1"/>
      <c r="H62" s="1"/>
    </row>
    <row r="63" spans="2:8">
      <c r="B63" s="1"/>
      <c r="C63" s="1"/>
      <c r="H63" s="1"/>
    </row>
    <row r="64" spans="2:8">
      <c r="B64" s="1"/>
      <c r="C64" s="1"/>
      <c r="H64" s="1"/>
    </row>
    <row r="65" spans="2:8">
      <c r="B65" s="1"/>
      <c r="C65" s="1"/>
      <c r="H65" s="1"/>
    </row>
    <row r="66" spans="2:8">
      <c r="B66" s="1"/>
      <c r="C66" s="1"/>
      <c r="H66" s="1"/>
    </row>
    <row r="67" spans="2:8">
      <c r="B67" s="1"/>
      <c r="C67" s="1"/>
      <c r="H67" s="1"/>
    </row>
    <row r="68" spans="2:8">
      <c r="B68" s="1"/>
      <c r="C68" s="1"/>
      <c r="H68" s="1"/>
    </row>
    <row r="69" spans="2:8">
      <c r="B69" s="1"/>
      <c r="C69" s="1"/>
      <c r="H69" s="1"/>
    </row>
    <row r="70" spans="2:8">
      <c r="B70" s="1"/>
      <c r="C70" s="1"/>
      <c r="H70" s="1"/>
    </row>
    <row r="71" spans="2:8">
      <c r="B71" s="1"/>
      <c r="C71" s="1"/>
      <c r="H71" s="1"/>
    </row>
    <row r="72" spans="2:8">
      <c r="B72" s="1"/>
      <c r="C72" s="1"/>
      <c r="H72" s="1"/>
    </row>
    <row r="73" spans="2:8">
      <c r="B73" s="1"/>
      <c r="C73" s="1"/>
      <c r="H73" s="1"/>
    </row>
    <row r="74" spans="2:8">
      <c r="B74" s="1"/>
      <c r="C74" s="1"/>
      <c r="H74" s="1"/>
    </row>
    <row r="75" spans="2:8">
      <c r="B75" s="1"/>
      <c r="C75" s="1"/>
      <c r="H75" s="1"/>
    </row>
    <row r="76" spans="2:8">
      <c r="B76" s="1"/>
      <c r="C76" s="1"/>
      <c r="H76" s="1"/>
    </row>
    <row r="77" spans="2:8">
      <c r="B77" s="1"/>
      <c r="C77" s="1"/>
      <c r="H77" s="1"/>
    </row>
    <row r="78" spans="2:8">
      <c r="B78" s="1"/>
      <c r="C78" s="1"/>
      <c r="H78" s="1"/>
    </row>
    <row r="79" spans="2:8">
      <c r="B79" s="1"/>
      <c r="C79" s="1"/>
      <c r="H79" s="1"/>
    </row>
    <row r="80" spans="2:8">
      <c r="B80" s="1"/>
      <c r="C80" s="1"/>
      <c r="H80" s="1"/>
    </row>
    <row r="81" spans="2:8">
      <c r="B81" s="1"/>
      <c r="C81" s="1"/>
      <c r="H81" s="1"/>
    </row>
    <row r="82" spans="2:8">
      <c r="B82" s="1"/>
      <c r="C82" s="1"/>
      <c r="H82" s="1"/>
    </row>
    <row r="83" spans="2:8">
      <c r="B83" s="1"/>
      <c r="C83" s="1"/>
      <c r="H83" s="1"/>
    </row>
    <row r="84" spans="2:8">
      <c r="B84" s="1"/>
      <c r="C84" s="1"/>
      <c r="H84" s="1"/>
    </row>
    <row r="85" spans="2:8">
      <c r="B85" s="1"/>
      <c r="C85" s="1"/>
      <c r="H85" s="1"/>
    </row>
    <row r="86" spans="2:8">
      <c r="B86" s="1"/>
      <c r="C86" s="1"/>
      <c r="H86" s="1"/>
    </row>
    <row r="87" spans="2:8">
      <c r="B87" s="1"/>
      <c r="C87" s="1"/>
      <c r="H87" s="1"/>
    </row>
    <row r="88" spans="2:8">
      <c r="B88" s="1"/>
      <c r="C88" s="1"/>
      <c r="H88" s="1"/>
    </row>
    <row r="89" spans="2:8">
      <c r="B89" s="1"/>
      <c r="C89" s="1"/>
      <c r="H89" s="1"/>
    </row>
    <row r="90" spans="2:8">
      <c r="B90" s="1"/>
      <c r="C90" s="1"/>
      <c r="H90" s="1"/>
    </row>
    <row r="91" spans="2:8">
      <c r="B91" s="1"/>
      <c r="C91" s="1"/>
      <c r="H91" s="1"/>
    </row>
    <row r="92" spans="2:8">
      <c r="B92" s="1"/>
      <c r="C92" s="1"/>
      <c r="H92" s="1"/>
    </row>
    <row r="93" spans="2:8">
      <c r="B93" s="1"/>
      <c r="C93" s="1"/>
      <c r="H93" s="1"/>
    </row>
    <row r="94" spans="2:8">
      <c r="B94" s="1"/>
      <c r="C94" s="1"/>
      <c r="H94" s="1"/>
    </row>
    <row r="95" spans="2:8">
      <c r="B95" s="1"/>
      <c r="C95" s="1"/>
      <c r="H95" s="1"/>
    </row>
    <row r="96" spans="2:8">
      <c r="B96" s="1"/>
      <c r="C96" s="1"/>
      <c r="H96" s="1"/>
    </row>
    <row r="97" spans="2:8">
      <c r="B97" s="1"/>
      <c r="C97" s="1"/>
      <c r="H97" s="1"/>
    </row>
    <row r="98" spans="2:8">
      <c r="B98" s="1"/>
      <c r="C98" s="1"/>
      <c r="H98" s="1"/>
    </row>
    <row r="99" spans="2:8">
      <c r="B99" s="1"/>
      <c r="C99" s="1"/>
      <c r="H99" s="1"/>
    </row>
    <row r="100" spans="2:8">
      <c r="B100" s="1"/>
      <c r="C100" s="1"/>
      <c r="H100" s="1"/>
    </row>
    <row r="101" spans="2:8">
      <c r="B101" s="1"/>
      <c r="C101" s="1"/>
      <c r="H101" s="1"/>
    </row>
    <row r="102" spans="2:8">
      <c r="B102" s="1"/>
      <c r="C102" s="1"/>
      <c r="H102" s="1"/>
    </row>
    <row r="103" spans="2:8">
      <c r="B103" s="1"/>
      <c r="C103" s="1"/>
      <c r="H103" s="1"/>
    </row>
    <row r="104" spans="2:8">
      <c r="B104" s="1"/>
      <c r="C104" s="1"/>
      <c r="H104" s="1"/>
    </row>
    <row r="105" spans="2:8">
      <c r="B105" s="1"/>
      <c r="C105" s="1"/>
      <c r="H105" s="1"/>
    </row>
    <row r="106" spans="2:8">
      <c r="B106" s="1"/>
      <c r="C106" s="1"/>
      <c r="H106" s="1"/>
    </row>
    <row r="107" spans="2:8">
      <c r="B107" s="1"/>
      <c r="C107" s="1"/>
      <c r="H107" s="1"/>
    </row>
    <row r="108" spans="2:8">
      <c r="B108" s="1"/>
      <c r="C108" s="1"/>
      <c r="H108" s="1"/>
    </row>
    <row r="109" spans="2:8">
      <c r="B109" s="1"/>
      <c r="C109" s="1"/>
      <c r="H109" s="1"/>
    </row>
    <row r="110" spans="2:8">
      <c r="B110" s="1"/>
      <c r="C110" s="1"/>
      <c r="H110" s="1"/>
    </row>
    <row r="111" spans="2:8">
      <c r="B111" s="1"/>
      <c r="C111" s="1"/>
      <c r="H111" s="1"/>
    </row>
    <row r="112" spans="2:8">
      <c r="B112" s="1"/>
      <c r="C112" s="1"/>
      <c r="H112" s="1"/>
    </row>
    <row r="113" spans="2:8">
      <c r="B113" s="1"/>
      <c r="C113" s="1"/>
      <c r="H113" s="1"/>
    </row>
    <row r="114" spans="2:8">
      <c r="B114" s="1"/>
      <c r="C114" s="1"/>
      <c r="H114" s="1"/>
    </row>
    <row r="115" spans="2:8">
      <c r="B115" s="1"/>
      <c r="C115" s="1"/>
      <c r="H115" s="1"/>
    </row>
    <row r="116" spans="2:8">
      <c r="B116" s="1"/>
      <c r="C116" s="1"/>
      <c r="H116" s="1"/>
    </row>
    <row r="117" spans="2:8">
      <c r="B117" s="1"/>
      <c r="C117" s="1"/>
      <c r="H117" s="1"/>
    </row>
    <row r="118" spans="2:8">
      <c r="B118" s="1"/>
      <c r="C118" s="1"/>
      <c r="H118" s="1"/>
    </row>
    <row r="119" spans="2:8">
      <c r="B119" s="1"/>
      <c r="C119" s="1"/>
      <c r="H119" s="1"/>
    </row>
    <row r="120" spans="2:8">
      <c r="B120" s="1"/>
      <c r="C120" s="1"/>
      <c r="H120" s="1"/>
    </row>
    <row r="121" spans="2:8">
      <c r="B121" s="1"/>
      <c r="C121" s="1"/>
      <c r="H121" s="1"/>
    </row>
    <row r="122" spans="2:8">
      <c r="B122" s="1"/>
      <c r="C122" s="1"/>
      <c r="H122" s="1"/>
    </row>
    <row r="123" spans="2:8">
      <c r="B123" s="1"/>
      <c r="C123" s="1"/>
      <c r="H123" s="1"/>
    </row>
    <row r="124" spans="2:8">
      <c r="B124" s="1"/>
      <c r="C124" s="1"/>
      <c r="H124" s="1"/>
    </row>
    <row r="125" spans="2:8">
      <c r="B125" s="1"/>
      <c r="C125" s="1"/>
      <c r="H125" s="1"/>
    </row>
    <row r="126" spans="2:8">
      <c r="B126" s="1"/>
      <c r="C126" s="1"/>
      <c r="H126" s="1"/>
    </row>
    <row r="127" spans="2:8">
      <c r="B127" s="1"/>
      <c r="C127" s="1"/>
      <c r="H127" s="1"/>
    </row>
    <row r="128" spans="2:8">
      <c r="B128" s="1"/>
      <c r="C128" s="1"/>
      <c r="H128" s="1"/>
    </row>
    <row r="129" spans="2:8">
      <c r="B129" s="1"/>
      <c r="C129" s="1"/>
      <c r="H129" s="1"/>
    </row>
    <row r="130" spans="2:8">
      <c r="B130" s="1"/>
      <c r="C130" s="1"/>
      <c r="H130" s="1"/>
    </row>
    <row r="131" spans="2:8">
      <c r="B131" s="1"/>
      <c r="C131" s="1"/>
      <c r="H131" s="1"/>
    </row>
    <row r="132" spans="2:8">
      <c r="B132" s="1"/>
      <c r="C132" s="1"/>
      <c r="H132" s="1"/>
    </row>
    <row r="133" spans="2:8">
      <c r="B133" s="1"/>
      <c r="C133" s="1"/>
      <c r="H133" s="1"/>
    </row>
    <row r="134" spans="2:8">
      <c r="B134" s="1"/>
      <c r="C134" s="1"/>
      <c r="H134" s="1"/>
    </row>
    <row r="135" spans="2:8">
      <c r="B135" s="1"/>
      <c r="C135" s="1"/>
      <c r="H135" s="1"/>
    </row>
    <row r="136" spans="2:8">
      <c r="B136" s="1"/>
      <c r="C136" s="1"/>
      <c r="H136" s="1"/>
    </row>
    <row r="137" spans="2:8">
      <c r="B137" s="1"/>
      <c r="C137" s="1"/>
      <c r="H137" s="1"/>
    </row>
    <row r="138" spans="2:8">
      <c r="B138" s="1"/>
      <c r="C138" s="1"/>
      <c r="H138" s="1"/>
    </row>
    <row r="139" spans="2:8">
      <c r="B139" s="1"/>
      <c r="C139" s="1"/>
      <c r="H139" s="1"/>
    </row>
    <row r="140" spans="2:8">
      <c r="B140" s="1"/>
      <c r="C140" s="1"/>
      <c r="H140" s="1"/>
    </row>
    <row r="141" spans="2:8">
      <c r="B141" s="1"/>
      <c r="C141" s="1"/>
      <c r="H141" s="1"/>
    </row>
    <row r="142" spans="2:8">
      <c r="B142" s="1"/>
      <c r="C142" s="1"/>
      <c r="H142" s="1"/>
    </row>
    <row r="143" spans="2:8">
      <c r="B143" s="1"/>
      <c r="C143" s="1"/>
      <c r="H143" s="1"/>
    </row>
    <row r="144" spans="2:8">
      <c r="B144" s="1"/>
      <c r="C144" s="1"/>
      <c r="H144" s="1"/>
    </row>
    <row r="145" spans="2:8">
      <c r="B145" s="1"/>
      <c r="C145" s="1"/>
      <c r="H145" s="1"/>
    </row>
    <row r="146" spans="2:8">
      <c r="B146" s="1"/>
      <c r="C146" s="1"/>
      <c r="H146" s="1"/>
    </row>
    <row r="147" spans="2:8">
      <c r="B147" s="1"/>
      <c r="C147" s="1"/>
      <c r="H147" s="1"/>
    </row>
    <row r="148" spans="2:8">
      <c r="B148" s="1"/>
      <c r="C148" s="1"/>
      <c r="H148" s="1"/>
    </row>
    <row r="149" spans="2:8">
      <c r="B149" s="1"/>
      <c r="C149" s="1"/>
      <c r="H149" s="1"/>
    </row>
    <row r="150" spans="2:8">
      <c r="B150" s="1"/>
      <c r="C150" s="1"/>
      <c r="H150" s="1"/>
    </row>
    <row r="151" spans="2:8">
      <c r="B151" s="1"/>
      <c r="C151" s="1"/>
      <c r="H151" s="1"/>
    </row>
    <row r="152" spans="2:8">
      <c r="B152" s="1"/>
      <c r="C152" s="1"/>
      <c r="H152" s="1"/>
    </row>
    <row r="153" spans="2:8">
      <c r="B153" s="1"/>
      <c r="C153" s="1"/>
      <c r="H153" s="1"/>
    </row>
    <row r="154" spans="2:8">
      <c r="B154" s="1"/>
      <c r="C154" s="1"/>
      <c r="H154" s="1"/>
    </row>
    <row r="155" spans="2:8">
      <c r="B155" s="1"/>
      <c r="C155" s="1"/>
      <c r="H155" s="1"/>
    </row>
    <row r="156" spans="2:8">
      <c r="B156" s="1"/>
      <c r="C156" s="1"/>
      <c r="H156" s="1"/>
    </row>
    <row r="157" spans="2:8">
      <c r="B157" s="1"/>
      <c r="C157" s="1"/>
      <c r="H157" s="1"/>
    </row>
    <row r="158" spans="2:8">
      <c r="B158" s="1"/>
      <c r="C158" s="1"/>
      <c r="H158" s="1"/>
    </row>
    <row r="159" spans="2:8">
      <c r="B159" s="1"/>
      <c r="C159" s="1"/>
      <c r="H159" s="1"/>
    </row>
    <row r="160" spans="2:8">
      <c r="B160" s="1"/>
      <c r="C160" s="1"/>
      <c r="H160" s="1"/>
    </row>
    <row r="161" spans="2:8">
      <c r="B161" s="1"/>
      <c r="C161" s="1"/>
      <c r="H161" s="1"/>
    </row>
    <row r="162" spans="2:8">
      <c r="B162" s="1"/>
      <c r="C162" s="1"/>
      <c r="H162" s="1"/>
    </row>
    <row r="163" spans="2:8">
      <c r="B163" s="1"/>
      <c r="C163" s="1"/>
      <c r="H163" s="1"/>
    </row>
    <row r="164" spans="2:8">
      <c r="B164" s="1"/>
      <c r="C164" s="1"/>
      <c r="H164" s="1"/>
    </row>
    <row r="165" spans="2:8">
      <c r="B165" s="1"/>
      <c r="C165" s="1"/>
      <c r="H165" s="1"/>
    </row>
    <row r="166" spans="2:8">
      <c r="B166" s="1"/>
      <c r="C166" s="1"/>
      <c r="H166" s="1"/>
    </row>
    <row r="167" spans="2:8">
      <c r="B167" s="1"/>
      <c r="C167" s="1"/>
      <c r="H167" s="1"/>
    </row>
    <row r="168" spans="2:8">
      <c r="B168" s="1"/>
      <c r="C168" s="1"/>
      <c r="H168" s="1"/>
    </row>
    <row r="169" spans="2:8">
      <c r="B169" s="1"/>
      <c r="C169" s="1"/>
      <c r="H169" s="1"/>
    </row>
    <row r="170" spans="2:8">
      <c r="B170" s="1"/>
      <c r="C170" s="1"/>
      <c r="H170" s="1"/>
    </row>
    <row r="171" spans="2:8">
      <c r="B171" s="1"/>
      <c r="C171" s="1"/>
      <c r="H171" s="1"/>
    </row>
    <row r="172" spans="2:8">
      <c r="B172" s="1"/>
      <c r="C172" s="1"/>
      <c r="H172" s="1"/>
    </row>
    <row r="173" spans="2:8">
      <c r="B173" s="1"/>
      <c r="C173" s="1"/>
      <c r="H173" s="1"/>
    </row>
    <row r="174" spans="2:8">
      <c r="B174" s="1"/>
      <c r="C174" s="1"/>
      <c r="H174" s="1"/>
    </row>
    <row r="175" spans="2:8">
      <c r="B175" s="1"/>
      <c r="C175" s="1"/>
      <c r="H175" s="1"/>
    </row>
    <row r="176" spans="2:8">
      <c r="B176" s="1"/>
      <c r="C176" s="1"/>
      <c r="H176" s="1"/>
    </row>
    <row r="177" spans="2:8">
      <c r="B177" s="1"/>
      <c r="C177" s="1"/>
      <c r="H177" s="1"/>
    </row>
    <row r="178" spans="2:8">
      <c r="B178" s="1"/>
      <c r="C178" s="1"/>
      <c r="H178" s="1"/>
    </row>
    <row r="179" spans="2:8">
      <c r="B179" s="1"/>
      <c r="C179" s="1"/>
      <c r="H179" s="1"/>
    </row>
    <row r="180" spans="2:8">
      <c r="B180" s="1"/>
      <c r="C180" s="1"/>
      <c r="H180" s="1"/>
    </row>
    <row r="181" spans="2:8">
      <c r="B181" s="1"/>
      <c r="C181" s="1"/>
      <c r="H181" s="1"/>
    </row>
    <row r="182" spans="2:8">
      <c r="B182" s="1"/>
      <c r="C182" s="1"/>
      <c r="H182" s="1"/>
    </row>
    <row r="183" spans="2:8">
      <c r="B183" s="1"/>
      <c r="C183" s="1"/>
      <c r="H183" s="1"/>
    </row>
    <row r="184" spans="2:8">
      <c r="B184" s="1"/>
      <c r="C184" s="1"/>
      <c r="H184" s="1"/>
    </row>
    <row r="185" spans="2:8">
      <c r="B185" s="1"/>
      <c r="C185" s="1"/>
      <c r="H185" s="1"/>
    </row>
    <row r="186" spans="2:8">
      <c r="B186" s="1"/>
      <c r="C186" s="1"/>
      <c r="H186" s="1"/>
    </row>
    <row r="187" spans="2:8">
      <c r="B187" s="1"/>
      <c r="C187" s="1"/>
      <c r="H187" s="1"/>
    </row>
    <row r="188" spans="2:8">
      <c r="B188" s="1"/>
      <c r="C188" s="1"/>
      <c r="H188" s="1"/>
    </row>
    <row r="189" spans="2:8">
      <c r="B189" s="1"/>
      <c r="C189" s="1"/>
      <c r="H189" s="1"/>
    </row>
    <row r="190" spans="2:8">
      <c r="B190" s="1"/>
      <c r="C190" s="1"/>
      <c r="H190" s="1"/>
    </row>
    <row r="191" spans="2:8">
      <c r="B191" s="1"/>
      <c r="C191" s="1"/>
      <c r="H191" s="1"/>
    </row>
    <row r="192" spans="2:8">
      <c r="B192" s="1"/>
      <c r="C192" s="1"/>
      <c r="H192" s="1"/>
    </row>
    <row r="193" spans="2:8">
      <c r="B193" s="1"/>
      <c r="C193" s="1"/>
      <c r="H193" s="1"/>
    </row>
    <row r="194" spans="2:8">
      <c r="B194" s="1"/>
      <c r="C194" s="1"/>
      <c r="H194" s="1"/>
    </row>
    <row r="195" spans="2:8">
      <c r="B195" s="1"/>
      <c r="C195" s="1"/>
      <c r="H195" s="1"/>
    </row>
    <row r="196" spans="2:8">
      <c r="B196" s="1"/>
      <c r="C196" s="1"/>
      <c r="H196" s="1"/>
    </row>
    <row r="197" spans="2:8">
      <c r="B197" s="1"/>
      <c r="C197" s="1"/>
      <c r="H197" s="1"/>
    </row>
    <row r="198" spans="2:8">
      <c r="B198" s="1"/>
      <c r="C198" s="1"/>
      <c r="H198" s="1"/>
    </row>
    <row r="199" spans="2:8">
      <c r="B199" s="1"/>
      <c r="C199" s="1"/>
      <c r="H199" s="1"/>
    </row>
    <row r="200" spans="2:8">
      <c r="B200" s="1"/>
      <c r="C200" s="1"/>
      <c r="H200" s="1"/>
    </row>
    <row r="201" spans="2:8">
      <c r="B201" s="1"/>
      <c r="C201" s="1"/>
      <c r="H201" s="1"/>
    </row>
    <row r="202" spans="2:8">
      <c r="B202" s="1"/>
      <c r="C202" s="1"/>
      <c r="H202" s="1"/>
    </row>
    <row r="203" spans="2:8">
      <c r="B203" s="1"/>
      <c r="C203" s="1"/>
      <c r="H203" s="1"/>
    </row>
    <row r="204" spans="2:8">
      <c r="B204" s="1"/>
      <c r="C204" s="1"/>
      <c r="H204" s="1"/>
    </row>
    <row r="205" spans="2:8">
      <c r="B205" s="1"/>
      <c r="C205" s="1"/>
      <c r="H205" s="1"/>
    </row>
    <row r="206" spans="2:8">
      <c r="B206" s="1"/>
      <c r="C206" s="1"/>
      <c r="H206" s="1"/>
    </row>
    <row r="207" spans="2:8">
      <c r="B207" s="1"/>
      <c r="C207" s="1"/>
      <c r="H207" s="1"/>
    </row>
    <row r="208" spans="2:8">
      <c r="B208" s="1"/>
      <c r="C208" s="1"/>
      <c r="H208" s="1"/>
    </row>
    <row r="209" spans="2:8">
      <c r="B209" s="1"/>
      <c r="C209" s="1"/>
      <c r="H209" s="1"/>
    </row>
    <row r="210" spans="2:8">
      <c r="B210" s="1"/>
      <c r="C210" s="1"/>
      <c r="H210" s="1"/>
    </row>
    <row r="211" spans="2:8">
      <c r="B211" s="1"/>
      <c r="C211" s="1"/>
      <c r="H211" s="1"/>
    </row>
    <row r="212" spans="2:8">
      <c r="B212" s="1"/>
      <c r="C212" s="1"/>
      <c r="H212" s="1"/>
    </row>
    <row r="213" spans="2:8">
      <c r="B213" s="1"/>
      <c r="C213" s="1"/>
      <c r="H213" s="1"/>
    </row>
    <row r="214" spans="2:8">
      <c r="B214" s="1"/>
      <c r="C214" s="1"/>
      <c r="H214" s="1"/>
    </row>
    <row r="215" spans="2:8">
      <c r="B215" s="1"/>
      <c r="C215" s="1"/>
      <c r="H215" s="1"/>
    </row>
    <row r="216" spans="2:8">
      <c r="B216" s="1"/>
      <c r="C216" s="1"/>
      <c r="H216" s="1"/>
    </row>
    <row r="217" spans="2:8">
      <c r="B217" s="1"/>
      <c r="C217" s="1"/>
      <c r="H217" s="1"/>
    </row>
    <row r="218" spans="2:8">
      <c r="B218" s="1"/>
      <c r="C218" s="1"/>
      <c r="H218" s="1"/>
    </row>
    <row r="219" spans="2:8">
      <c r="B219" s="1"/>
      <c r="C219" s="1"/>
      <c r="H219" s="1"/>
    </row>
    <row r="220" spans="2:8">
      <c r="B220" s="1"/>
      <c r="C220" s="1"/>
      <c r="H220" s="1"/>
    </row>
    <row r="221" spans="2:8">
      <c r="B221" s="1"/>
      <c r="C221" s="1"/>
      <c r="H221" s="1"/>
    </row>
    <row r="222" spans="2:8">
      <c r="B222" s="1"/>
      <c r="C222" s="1"/>
      <c r="H222" s="1"/>
    </row>
    <row r="223" spans="2:8">
      <c r="B223" s="1"/>
      <c r="C223" s="1"/>
      <c r="H223" s="1"/>
    </row>
    <row r="224" spans="2:8">
      <c r="B224" s="1"/>
      <c r="C224" s="1"/>
      <c r="H224" s="1"/>
    </row>
    <row r="225" spans="2:8">
      <c r="B225" s="1"/>
      <c r="C225" s="1"/>
      <c r="H225" s="1"/>
    </row>
    <row r="226" spans="2:8">
      <c r="B226" s="1"/>
      <c r="C226" s="1"/>
      <c r="H226" s="1"/>
    </row>
    <row r="227" spans="2:8">
      <c r="B227" s="1"/>
      <c r="C227" s="1"/>
      <c r="H227" s="1"/>
    </row>
    <row r="228" spans="2:8">
      <c r="B228" s="1"/>
      <c r="C228" s="1"/>
      <c r="H228" s="1"/>
    </row>
    <row r="229" spans="2:8">
      <c r="B229" s="1"/>
      <c r="C229" s="1"/>
      <c r="H229" s="1"/>
    </row>
    <row r="230" spans="2:8">
      <c r="B230" s="1"/>
      <c r="C230" s="1"/>
      <c r="H230" s="1"/>
    </row>
    <row r="231" spans="2:8">
      <c r="B231" s="1"/>
      <c r="C231" s="1"/>
      <c r="H231" s="1"/>
    </row>
    <row r="232" spans="2:8">
      <c r="B232" s="1"/>
      <c r="C232" s="1"/>
      <c r="H232" s="1"/>
    </row>
    <row r="233" spans="2:8">
      <c r="B233" s="1"/>
      <c r="C233" s="1"/>
      <c r="H233" s="1"/>
    </row>
    <row r="234" spans="2:8">
      <c r="B234" s="1"/>
      <c r="C234" s="1"/>
      <c r="H234" s="1"/>
    </row>
    <row r="235" spans="2:8">
      <c r="B235" s="1"/>
      <c r="C235" s="1"/>
      <c r="H235" s="1"/>
    </row>
    <row r="236" spans="2:8">
      <c r="B236" s="1"/>
      <c r="C236" s="1"/>
      <c r="H236" s="1"/>
    </row>
    <row r="237" spans="2:8">
      <c r="B237" s="1"/>
      <c r="C237" s="1"/>
      <c r="H237" s="1"/>
    </row>
    <row r="238" spans="2:8">
      <c r="B238" s="1"/>
      <c r="C238" s="1"/>
      <c r="H238" s="1"/>
    </row>
    <row r="239" spans="2:8">
      <c r="B239" s="1"/>
      <c r="C239" s="1"/>
      <c r="H239" s="1"/>
    </row>
    <row r="240" spans="2:8">
      <c r="B240" s="1"/>
      <c r="C240" s="1"/>
      <c r="H240" s="1"/>
    </row>
    <row r="241" spans="2:8">
      <c r="B241" s="1"/>
      <c r="C241" s="1"/>
      <c r="H241" s="1"/>
    </row>
    <row r="242" spans="2:8">
      <c r="B242" s="1"/>
      <c r="C242" s="1"/>
      <c r="H242" s="1"/>
    </row>
    <row r="243" spans="2:8">
      <c r="B243" s="1"/>
      <c r="C243" s="1"/>
      <c r="H243" s="1"/>
    </row>
    <row r="244" spans="2:8">
      <c r="B244" s="1"/>
      <c r="C244" s="1"/>
      <c r="H244" s="1"/>
    </row>
    <row r="245" spans="2:8">
      <c r="B245" s="1"/>
      <c r="C245" s="1"/>
      <c r="H245" s="1"/>
    </row>
    <row r="246" spans="2:8">
      <c r="B246" s="1"/>
      <c r="C246" s="1"/>
      <c r="H246" s="1"/>
    </row>
    <row r="247" spans="2:8">
      <c r="B247" s="1"/>
      <c r="C247" s="1"/>
      <c r="H247" s="1"/>
    </row>
    <row r="248" spans="2:8">
      <c r="B248" s="1"/>
      <c r="C248" s="1"/>
      <c r="H248" s="1"/>
    </row>
    <row r="249" spans="2:8">
      <c r="B249" s="1"/>
      <c r="C249" s="1"/>
      <c r="H249" s="1"/>
    </row>
    <row r="250" spans="2:8">
      <c r="B250" s="1"/>
      <c r="C250" s="1"/>
      <c r="H250" s="1"/>
    </row>
    <row r="251" spans="2:8">
      <c r="B251" s="1"/>
      <c r="C251" s="1"/>
      <c r="H251" s="1"/>
    </row>
    <row r="252" spans="2:8">
      <c r="B252" s="1"/>
      <c r="C252" s="1"/>
      <c r="H252" s="1"/>
    </row>
    <row r="253" spans="2:8">
      <c r="B253" s="1"/>
      <c r="C253" s="1"/>
      <c r="H253" s="1"/>
    </row>
    <row r="254" spans="2:8">
      <c r="B254" s="1"/>
      <c r="C254" s="1"/>
      <c r="H254" s="1"/>
    </row>
    <row r="255" spans="2:8">
      <c r="B255" s="1"/>
      <c r="C255" s="1"/>
      <c r="H255" s="1"/>
    </row>
    <row r="256" spans="2:8">
      <c r="B256" s="1"/>
      <c r="C256" s="1"/>
      <c r="H256" s="1"/>
    </row>
    <row r="257" spans="2:8">
      <c r="B257" s="1"/>
      <c r="C257" s="1"/>
      <c r="H257" s="1"/>
    </row>
    <row r="258" spans="2:8">
      <c r="B258" s="1"/>
      <c r="C258" s="1"/>
      <c r="H258" s="1"/>
    </row>
    <row r="259" spans="2:8">
      <c r="B259" s="1"/>
      <c r="C259" s="1"/>
      <c r="H259" s="1"/>
    </row>
    <row r="260" spans="2:8">
      <c r="B260" s="1"/>
      <c r="C260" s="1"/>
      <c r="H260" s="1"/>
    </row>
    <row r="261" spans="2:8">
      <c r="B261" s="1"/>
      <c r="C261" s="1"/>
      <c r="H261" s="1"/>
    </row>
    <row r="262" spans="2:8">
      <c r="B262" s="1"/>
      <c r="C262" s="1"/>
      <c r="H262" s="1"/>
    </row>
    <row r="263" spans="2:8">
      <c r="B263" s="1"/>
      <c r="C263" s="1"/>
      <c r="H263" s="1"/>
    </row>
    <row r="264" spans="2:8">
      <c r="B264" s="1"/>
      <c r="C264" s="1"/>
      <c r="H264" s="1"/>
    </row>
    <row r="265" spans="2:8">
      <c r="B265" s="1"/>
      <c r="C265" s="1"/>
      <c r="H265" s="1"/>
    </row>
    <row r="266" spans="2:8">
      <c r="B266" s="1"/>
      <c r="C266" s="1"/>
      <c r="H266" s="1"/>
    </row>
    <row r="267" spans="2:8">
      <c r="B267" s="1"/>
      <c r="C267" s="1"/>
      <c r="H267" s="1"/>
    </row>
    <row r="268" spans="2:8">
      <c r="B268" s="1"/>
      <c r="C268" s="1"/>
      <c r="H268" s="1"/>
    </row>
    <row r="269" spans="2:8">
      <c r="B269" s="1"/>
      <c r="C269" s="1"/>
      <c r="H269" s="1"/>
    </row>
    <row r="270" spans="2:8">
      <c r="B270" s="1"/>
      <c r="C270" s="1"/>
      <c r="H270" s="1"/>
    </row>
    <row r="271" spans="2:8">
      <c r="B271" s="1"/>
      <c r="C271" s="1"/>
      <c r="H271" s="1"/>
    </row>
    <row r="272" spans="2:8">
      <c r="B272" s="1"/>
      <c r="C272" s="1"/>
      <c r="H272" s="1"/>
    </row>
    <row r="273" spans="2:8">
      <c r="B273" s="1"/>
      <c r="C273" s="1"/>
      <c r="H273" s="1"/>
    </row>
    <row r="274" spans="2:8">
      <c r="B274" s="1"/>
      <c r="C274" s="1"/>
      <c r="H274" s="1"/>
    </row>
    <row r="275" spans="2:8">
      <c r="B275" s="1"/>
      <c r="C275" s="1"/>
      <c r="H275" s="1"/>
    </row>
    <row r="276" spans="2:8">
      <c r="B276" s="1"/>
      <c r="C276" s="1"/>
      <c r="H276" s="1"/>
    </row>
    <row r="277" spans="2:8">
      <c r="B277" s="1"/>
      <c r="C277" s="1"/>
      <c r="H277" s="1"/>
    </row>
    <row r="278" spans="2:8">
      <c r="B278" s="1"/>
      <c r="C278" s="1"/>
      <c r="H278" s="1"/>
    </row>
    <row r="279" spans="2:8">
      <c r="B279" s="1"/>
      <c r="C279" s="1"/>
      <c r="H279" s="1"/>
    </row>
    <row r="280" spans="2:8">
      <c r="B280" s="1"/>
      <c r="C280" s="1"/>
      <c r="H280" s="1"/>
    </row>
    <row r="281" spans="2:8">
      <c r="B281" s="1"/>
      <c r="C281" s="1"/>
      <c r="H281" s="1"/>
    </row>
    <row r="282" spans="2:8">
      <c r="B282" s="1"/>
      <c r="C282" s="1"/>
      <c r="H282" s="1"/>
    </row>
    <row r="283" spans="2:8">
      <c r="B283" s="1"/>
      <c r="C283" s="1"/>
      <c r="H283" s="1"/>
    </row>
    <row r="284" spans="2:8">
      <c r="B284" s="1"/>
      <c r="C284" s="1"/>
      <c r="H284" s="1"/>
    </row>
    <row r="285" spans="2:8">
      <c r="B285" s="1"/>
      <c r="C285" s="1"/>
      <c r="H285" s="1"/>
    </row>
    <row r="286" spans="2:8">
      <c r="B286" s="1"/>
      <c r="C286" s="1"/>
      <c r="H286" s="1"/>
    </row>
    <row r="287" spans="2:8">
      <c r="B287" s="1"/>
      <c r="C287" s="1"/>
      <c r="H287" s="1"/>
    </row>
    <row r="288" spans="2:8">
      <c r="B288" s="1"/>
      <c r="C288" s="1"/>
      <c r="H288" s="1"/>
    </row>
    <row r="289" spans="2:8">
      <c r="B289" s="1"/>
      <c r="C289" s="1"/>
      <c r="H289" s="1"/>
    </row>
    <row r="290" spans="2:8">
      <c r="B290" s="1"/>
      <c r="C290" s="1"/>
      <c r="H290" s="1"/>
    </row>
    <row r="291" spans="2:8">
      <c r="B291" s="1"/>
      <c r="C291" s="1"/>
      <c r="H291" s="1"/>
    </row>
    <row r="292" spans="2:8">
      <c r="B292" s="1"/>
      <c r="C292" s="1"/>
      <c r="H292" s="1"/>
    </row>
    <row r="293" spans="2:8">
      <c r="B293" s="1"/>
      <c r="C293" s="1"/>
      <c r="H293" s="1"/>
    </row>
    <row r="294" spans="2:8">
      <c r="B294" s="1"/>
      <c r="C294" s="1"/>
      <c r="H294" s="1"/>
    </row>
    <row r="295" spans="2:8">
      <c r="B295" s="1"/>
      <c r="C295" s="1"/>
      <c r="H295" s="1"/>
    </row>
    <row r="296" spans="2:8">
      <c r="B296" s="1"/>
      <c r="C296" s="1"/>
      <c r="H296" s="1"/>
    </row>
    <row r="297" spans="2:8">
      <c r="B297" s="1"/>
      <c r="C297" s="1"/>
      <c r="H297" s="1"/>
    </row>
    <row r="298" spans="2:8">
      <c r="B298" s="1"/>
      <c r="C298" s="1"/>
      <c r="H298" s="1"/>
    </row>
    <row r="299" spans="2:8">
      <c r="B299" s="1"/>
      <c r="C299" s="1"/>
      <c r="H299" s="1"/>
    </row>
    <row r="300" spans="2:8">
      <c r="B300" s="1"/>
      <c r="C300" s="1"/>
      <c r="H300" s="1"/>
    </row>
    <row r="301" spans="2:8">
      <c r="B301" s="1"/>
      <c r="C301" s="1"/>
      <c r="H301" s="1"/>
    </row>
    <row r="302" spans="2:8">
      <c r="B302" s="1"/>
      <c r="C302" s="1"/>
      <c r="H302" s="1"/>
    </row>
    <row r="303" spans="2:8">
      <c r="B303" s="1"/>
      <c r="C303" s="1"/>
      <c r="H303" s="1"/>
    </row>
    <row r="304" spans="2:8">
      <c r="B304" s="1"/>
      <c r="C304" s="1"/>
      <c r="H304" s="1"/>
    </row>
    <row r="305" spans="2:8">
      <c r="B305" s="1"/>
      <c r="C305" s="1"/>
      <c r="H305" s="1"/>
    </row>
    <row r="306" spans="2:8">
      <c r="B306" s="1"/>
      <c r="C306" s="1"/>
      <c r="H306" s="1"/>
    </row>
    <row r="307" spans="2:8">
      <c r="B307" s="1"/>
      <c r="C307" s="1"/>
      <c r="H307" s="1"/>
    </row>
    <row r="308" spans="2:8">
      <c r="B308" s="1"/>
      <c r="C308" s="1"/>
      <c r="H308" s="1"/>
    </row>
    <row r="309" spans="2:8">
      <c r="B309" s="1"/>
      <c r="C309" s="1"/>
      <c r="H309" s="1"/>
    </row>
    <row r="310" spans="2:8">
      <c r="B310" s="1"/>
      <c r="C310" s="1"/>
      <c r="H310" s="1"/>
    </row>
    <row r="311" spans="2:8">
      <c r="B311" s="1"/>
      <c r="C311" s="1"/>
      <c r="H311" s="1"/>
    </row>
    <row r="312" spans="2:8">
      <c r="B312" s="1"/>
      <c r="C312" s="1"/>
      <c r="H312" s="1"/>
    </row>
    <row r="313" spans="2:8">
      <c r="B313" s="1"/>
      <c r="C313" s="1"/>
      <c r="H313" s="1"/>
    </row>
    <row r="314" spans="2:8">
      <c r="B314" s="1"/>
      <c r="C314" s="1"/>
      <c r="H314" s="1"/>
    </row>
    <row r="315" spans="2:8">
      <c r="B315" s="1"/>
      <c r="C315" s="1"/>
      <c r="H315" s="1"/>
    </row>
    <row r="316" spans="2:8">
      <c r="B316" s="1"/>
      <c r="C316" s="1"/>
      <c r="H316" s="1"/>
    </row>
    <row r="317" spans="2:8">
      <c r="B317" s="1"/>
      <c r="C317" s="1"/>
      <c r="H317" s="1"/>
    </row>
    <row r="318" spans="2:8">
      <c r="B318" s="1"/>
      <c r="C318" s="1"/>
      <c r="H318" s="1"/>
    </row>
    <row r="319" spans="2:8">
      <c r="B319" s="1"/>
      <c r="C319" s="1"/>
      <c r="H319" s="1"/>
    </row>
    <row r="320" spans="2:8">
      <c r="B320" s="1"/>
      <c r="C320" s="1"/>
      <c r="H320" s="1"/>
    </row>
    <row r="321" spans="2:8">
      <c r="B321" s="1"/>
      <c r="C321" s="1"/>
      <c r="H321" s="1"/>
    </row>
    <row r="322" spans="2:8">
      <c r="B322" s="1"/>
      <c r="C322" s="1"/>
      <c r="H322" s="1"/>
    </row>
    <row r="323" spans="2:8">
      <c r="B323" s="1"/>
      <c r="C323" s="1"/>
      <c r="H323" s="1"/>
    </row>
    <row r="324" spans="2:8">
      <c r="B324" s="1"/>
      <c r="C324" s="1"/>
      <c r="H324" s="1"/>
    </row>
    <row r="325" spans="2:8">
      <c r="B325" s="1"/>
      <c r="C325" s="1"/>
      <c r="H325" s="1"/>
    </row>
    <row r="326" spans="2:8">
      <c r="B326" s="1"/>
      <c r="C326" s="1"/>
      <c r="H326" s="1"/>
    </row>
    <row r="327" spans="2:8">
      <c r="B327" s="1"/>
      <c r="C327" s="1"/>
      <c r="H327" s="1"/>
    </row>
    <row r="328" spans="2:8">
      <c r="B328" s="1"/>
      <c r="C328" s="1"/>
      <c r="H328" s="1"/>
    </row>
    <row r="329" spans="2:8">
      <c r="B329" s="1"/>
      <c r="C329" s="1"/>
      <c r="H329" s="1"/>
    </row>
    <row r="330" spans="2:8">
      <c r="B330" s="1"/>
      <c r="C330" s="1"/>
      <c r="H330" s="1"/>
    </row>
    <row r="331" spans="2:8">
      <c r="B331" s="1"/>
      <c r="C331" s="1"/>
      <c r="H331" s="1"/>
    </row>
    <row r="332" spans="2:8">
      <c r="B332" s="1"/>
      <c r="C332" s="1"/>
      <c r="H332" s="1"/>
    </row>
    <row r="333" spans="2:8">
      <c r="B333" s="1"/>
      <c r="C333" s="1"/>
      <c r="H333" s="1"/>
    </row>
    <row r="334" spans="2:8">
      <c r="B334" s="1"/>
      <c r="C334" s="1"/>
      <c r="H334" s="1"/>
    </row>
    <row r="335" spans="2:8">
      <c r="B335" s="1"/>
      <c r="C335" s="1"/>
      <c r="H335" s="1"/>
    </row>
    <row r="336" spans="2:8">
      <c r="B336" s="1"/>
      <c r="C336" s="1"/>
      <c r="H336" s="1"/>
    </row>
    <row r="337" spans="2:8">
      <c r="B337" s="1"/>
      <c r="C337" s="1"/>
      <c r="H337" s="1"/>
    </row>
    <row r="338" spans="2:8">
      <c r="B338" s="1"/>
      <c r="C338" s="1"/>
      <c r="H338" s="1"/>
    </row>
    <row r="339" spans="2:8">
      <c r="B339" s="1"/>
      <c r="C339" s="1"/>
      <c r="H339" s="1"/>
    </row>
    <row r="340" spans="2:8">
      <c r="B340" s="1"/>
      <c r="C340" s="1"/>
      <c r="H340" s="1"/>
    </row>
    <row r="341" spans="2:8">
      <c r="B341" s="1"/>
      <c r="C341" s="1"/>
      <c r="H341" s="1"/>
    </row>
    <row r="342" spans="2:8">
      <c r="B342" s="1"/>
      <c r="C342" s="1"/>
      <c r="H342" s="1"/>
    </row>
    <row r="343" spans="2:8">
      <c r="B343" s="1"/>
      <c r="C343" s="1"/>
      <c r="H343" s="1"/>
    </row>
    <row r="344" spans="2:8">
      <c r="B344" s="1"/>
      <c r="C344" s="1"/>
      <c r="H344" s="1"/>
    </row>
    <row r="345" spans="2:8">
      <c r="B345" s="1"/>
      <c r="C345" s="1"/>
      <c r="H345" s="1"/>
    </row>
    <row r="346" spans="2:8">
      <c r="B346" s="1"/>
      <c r="C346" s="1"/>
      <c r="H346" s="1"/>
    </row>
    <row r="347" spans="2:8">
      <c r="B347" s="1"/>
      <c r="C347" s="1"/>
      <c r="H347" s="1"/>
    </row>
    <row r="348" spans="2:8">
      <c r="B348" s="1"/>
      <c r="C348" s="1"/>
      <c r="H348" s="1"/>
    </row>
    <row r="349" spans="2:8">
      <c r="B349" s="1"/>
      <c r="C349" s="1"/>
      <c r="H349" s="1"/>
    </row>
    <row r="350" spans="2:8">
      <c r="B350" s="1"/>
      <c r="C350" s="1"/>
      <c r="H350" s="1"/>
    </row>
    <row r="351" spans="2:8">
      <c r="B351" s="1"/>
      <c r="C351" s="1"/>
      <c r="H351" s="1"/>
    </row>
    <row r="352" spans="2:8">
      <c r="B352" s="1"/>
      <c r="C352" s="1"/>
      <c r="H352" s="1"/>
    </row>
    <row r="353" spans="2:8">
      <c r="B353" s="1"/>
      <c r="C353" s="1"/>
      <c r="H353" s="1"/>
    </row>
    <row r="354" spans="2:8">
      <c r="B354" s="1"/>
      <c r="C354" s="1"/>
      <c r="H354" s="1"/>
    </row>
    <row r="355" spans="2:8">
      <c r="B355" s="1"/>
      <c r="C355" s="1"/>
      <c r="H355" s="1"/>
    </row>
    <row r="356" spans="2:8">
      <c r="B356" s="1"/>
      <c r="C356" s="1"/>
      <c r="H356" s="1"/>
    </row>
    <row r="357" spans="2:8">
      <c r="B357" s="1"/>
      <c r="C357" s="1"/>
      <c r="H357" s="1"/>
    </row>
    <row r="358" spans="2:8">
      <c r="B358" s="1"/>
      <c r="C358" s="1"/>
      <c r="H358" s="1"/>
    </row>
    <row r="359" spans="2:8">
      <c r="B359" s="1"/>
      <c r="C359" s="1"/>
      <c r="H359" s="1"/>
    </row>
    <row r="360" spans="2:8">
      <c r="B360" s="1"/>
      <c r="C360" s="1"/>
      <c r="H360" s="1"/>
    </row>
    <row r="361" spans="2:8">
      <c r="B361" s="1"/>
      <c r="C361" s="1"/>
      <c r="H361" s="1"/>
    </row>
    <row r="362" spans="2:8">
      <c r="B362" s="1"/>
      <c r="C362" s="1"/>
      <c r="H362" s="1"/>
    </row>
    <row r="363" spans="2:8">
      <c r="B363" s="1"/>
      <c r="C363" s="1"/>
      <c r="H363" s="1"/>
    </row>
    <row r="364" spans="2:8">
      <c r="B364" s="1"/>
      <c r="C364" s="1"/>
      <c r="H364" s="1"/>
    </row>
    <row r="365" spans="2:8">
      <c r="B365" s="1"/>
      <c r="C365" s="1"/>
      <c r="H365" s="1"/>
    </row>
    <row r="366" spans="2:8">
      <c r="B366" s="1"/>
      <c r="C366" s="1"/>
      <c r="H366" s="1"/>
    </row>
    <row r="367" spans="2:8">
      <c r="B367" s="1"/>
      <c r="C367" s="1"/>
      <c r="H367" s="1"/>
    </row>
    <row r="368" spans="2:8">
      <c r="B368" s="1"/>
      <c r="C368" s="1"/>
      <c r="H368" s="1"/>
    </row>
    <row r="369" spans="2:8">
      <c r="B369" s="1"/>
      <c r="C369" s="1"/>
      <c r="H369" s="1"/>
    </row>
    <row r="370" spans="2:8">
      <c r="B370" s="1"/>
      <c r="C370" s="1"/>
      <c r="H370" s="1"/>
    </row>
    <row r="371" spans="2:8">
      <c r="B371" s="1"/>
      <c r="C371" s="1"/>
      <c r="H371" s="1"/>
    </row>
    <row r="372" spans="2:8">
      <c r="B372" s="1"/>
      <c r="C372" s="1"/>
      <c r="H372" s="1"/>
    </row>
    <row r="373" spans="2:8">
      <c r="B373" s="1"/>
      <c r="C373" s="1"/>
      <c r="H373" s="1"/>
    </row>
    <row r="374" spans="2:8">
      <c r="B374" s="1"/>
      <c r="C374" s="1"/>
      <c r="H374" s="1"/>
    </row>
    <row r="375" spans="2:8">
      <c r="B375" s="1"/>
      <c r="C375" s="1"/>
      <c r="H375" s="1"/>
    </row>
    <row r="376" spans="2:8">
      <c r="B376" s="1"/>
      <c r="C376" s="1"/>
      <c r="H376" s="1"/>
    </row>
    <row r="377" spans="2:8">
      <c r="B377" s="1"/>
      <c r="C377" s="1"/>
      <c r="H377" s="1"/>
    </row>
    <row r="378" spans="2:8">
      <c r="B378" s="1"/>
      <c r="C378" s="1"/>
      <c r="H378" s="1"/>
    </row>
    <row r="379" spans="2:8">
      <c r="B379" s="1"/>
      <c r="C379" s="1"/>
      <c r="H379" s="1"/>
    </row>
    <row r="380" spans="2:8">
      <c r="B380" s="1"/>
      <c r="C380" s="1"/>
      <c r="H380" s="1"/>
    </row>
    <row r="381" spans="2:8">
      <c r="B381" s="1"/>
      <c r="C381" s="1"/>
      <c r="H381" s="1"/>
    </row>
    <row r="382" spans="2:8">
      <c r="B382" s="1"/>
      <c r="C382" s="1"/>
      <c r="H382" s="1"/>
    </row>
    <row r="383" spans="2:8">
      <c r="B383" s="1"/>
      <c r="C383" s="1"/>
      <c r="H383" s="1"/>
    </row>
    <row r="384" spans="2:8">
      <c r="B384" s="1"/>
      <c r="C384" s="1"/>
      <c r="H384" s="1"/>
    </row>
    <row r="385" spans="2:8">
      <c r="B385" s="1"/>
      <c r="C385" s="1"/>
      <c r="H385" s="1"/>
    </row>
    <row r="386" spans="2:8">
      <c r="B386" s="1"/>
      <c r="C386" s="1"/>
      <c r="H386" s="1"/>
    </row>
    <row r="387" spans="2:8">
      <c r="B387" s="1"/>
      <c r="C387" s="1"/>
      <c r="H387" s="1"/>
    </row>
    <row r="388" spans="2:8">
      <c r="B388" s="1"/>
      <c r="C388" s="1"/>
      <c r="H388" s="1"/>
    </row>
    <row r="389" spans="2:8">
      <c r="B389" s="1"/>
      <c r="C389" s="1"/>
      <c r="H389" s="1"/>
    </row>
    <row r="390" spans="2:8">
      <c r="B390" s="1"/>
      <c r="C390" s="1"/>
      <c r="H390" s="1"/>
    </row>
    <row r="391" spans="2:8">
      <c r="B391" s="1"/>
      <c r="C391" s="1"/>
      <c r="H391" s="1"/>
    </row>
    <row r="392" spans="2:8">
      <c r="B392" s="1"/>
      <c r="C392" s="1"/>
      <c r="H392" s="1"/>
    </row>
    <row r="393" spans="2:8">
      <c r="B393" s="1"/>
      <c r="C393" s="1"/>
      <c r="H393" s="1"/>
    </row>
    <row r="394" spans="2:8">
      <c r="B394" s="1"/>
      <c r="C394" s="1"/>
      <c r="H394" s="1"/>
    </row>
    <row r="395" spans="2:8">
      <c r="B395" s="1"/>
      <c r="C395" s="1"/>
      <c r="H395" s="1"/>
    </row>
    <row r="396" spans="2:8">
      <c r="B396" s="1"/>
      <c r="C396" s="1"/>
      <c r="H396" s="1"/>
    </row>
    <row r="397" spans="2:8">
      <c r="B397" s="1"/>
      <c r="C397" s="1"/>
      <c r="H397" s="1"/>
    </row>
    <row r="398" spans="2:8">
      <c r="B398" s="1"/>
      <c r="C398" s="1"/>
      <c r="H398" s="1"/>
    </row>
    <row r="399" spans="2:8">
      <c r="B399" s="1"/>
      <c r="C399" s="1"/>
      <c r="H399" s="1"/>
    </row>
    <row r="400" spans="2:8">
      <c r="B400" s="1"/>
      <c r="C400" s="1"/>
      <c r="H400" s="1"/>
    </row>
    <row r="401" spans="2:8">
      <c r="B401" s="1"/>
      <c r="C401" s="1"/>
      <c r="H401" s="1"/>
    </row>
    <row r="402" spans="2:8">
      <c r="B402" s="1"/>
      <c r="C402" s="1"/>
      <c r="H402" s="1"/>
    </row>
    <row r="403" spans="2:8">
      <c r="B403" s="1"/>
      <c r="C403" s="1"/>
      <c r="H403" s="1"/>
    </row>
    <row r="404" spans="2:8">
      <c r="B404" s="1"/>
      <c r="C404" s="1"/>
      <c r="H404" s="1"/>
    </row>
    <row r="405" spans="2:8">
      <c r="B405" s="1"/>
      <c r="C405" s="1"/>
      <c r="H405" s="1"/>
    </row>
    <row r="406" spans="2:8">
      <c r="B406" s="1"/>
      <c r="C406" s="1"/>
      <c r="H406" s="1"/>
    </row>
    <row r="407" spans="2:8">
      <c r="B407" s="1"/>
      <c r="C407" s="1"/>
      <c r="H407" s="1"/>
    </row>
    <row r="408" spans="2:8">
      <c r="B408" s="1"/>
      <c r="C408" s="1"/>
      <c r="H408" s="1"/>
    </row>
    <row r="409" spans="2:8">
      <c r="B409" s="1"/>
      <c r="C409" s="1"/>
      <c r="H409" s="1"/>
    </row>
    <row r="410" spans="2:8">
      <c r="B410" s="1"/>
      <c r="C410" s="1"/>
      <c r="H410" s="1"/>
    </row>
    <row r="411" spans="2:8">
      <c r="B411" s="1"/>
      <c r="C411" s="1"/>
      <c r="H411" s="1"/>
    </row>
    <row r="412" spans="2:8">
      <c r="B412" s="1"/>
      <c r="C412" s="1"/>
      <c r="H412" s="1"/>
    </row>
    <row r="413" spans="2:8">
      <c r="B413" s="1"/>
      <c r="C413" s="1"/>
      <c r="H413" s="1"/>
    </row>
    <row r="414" spans="2:8">
      <c r="B414" s="1"/>
      <c r="C414" s="1"/>
      <c r="H414" s="1"/>
    </row>
    <row r="415" spans="2:8">
      <c r="B415" s="1"/>
      <c r="C415" s="1"/>
      <c r="H415" s="1"/>
    </row>
    <row r="416" spans="2:8">
      <c r="B416" s="1"/>
      <c r="C416" s="1"/>
      <c r="H416" s="1"/>
    </row>
    <row r="417" spans="2:8">
      <c r="B417" s="1"/>
      <c r="C417" s="1"/>
      <c r="H417" s="1"/>
    </row>
    <row r="418" spans="2:8">
      <c r="B418" s="1"/>
      <c r="C418" s="1"/>
      <c r="H418" s="1"/>
    </row>
    <row r="419" spans="2:8">
      <c r="B419" s="1"/>
      <c r="C419" s="1"/>
      <c r="H419" s="1"/>
    </row>
    <row r="420" spans="2:8">
      <c r="B420" s="1"/>
      <c r="C420" s="1"/>
      <c r="H420" s="1"/>
    </row>
    <row r="421" spans="2:8">
      <c r="B421" s="1"/>
      <c r="C421" s="1"/>
      <c r="H421" s="1"/>
    </row>
    <row r="422" spans="2:8">
      <c r="B422" s="1"/>
      <c r="C422" s="1"/>
      <c r="H422" s="1"/>
    </row>
    <row r="423" spans="2:8">
      <c r="B423" s="1"/>
      <c r="C423" s="1"/>
      <c r="H423" s="1"/>
    </row>
    <row r="424" spans="2:8">
      <c r="B424" s="1"/>
      <c r="C424" s="1"/>
      <c r="H424" s="1"/>
    </row>
    <row r="425" spans="2:8">
      <c r="B425" s="1"/>
      <c r="C425" s="1"/>
      <c r="H425" s="1"/>
    </row>
    <row r="426" spans="2:8">
      <c r="B426" s="1"/>
      <c r="C426" s="1"/>
      <c r="H426" s="1"/>
    </row>
    <row r="427" spans="2:8">
      <c r="B427" s="1"/>
      <c r="C427" s="1"/>
      <c r="H427" s="1"/>
    </row>
    <row r="428" spans="2:8">
      <c r="B428" s="1"/>
      <c r="C428" s="1"/>
      <c r="H428" s="1"/>
    </row>
    <row r="429" spans="2:8">
      <c r="B429" s="1"/>
      <c r="C429" s="1"/>
      <c r="H429" s="1"/>
    </row>
    <row r="430" spans="2:8">
      <c r="B430" s="1"/>
      <c r="C430" s="1"/>
      <c r="H430" s="1"/>
    </row>
    <row r="431" spans="2:8">
      <c r="B431" s="1"/>
      <c r="C431" s="1"/>
      <c r="H431" s="1"/>
    </row>
    <row r="432" spans="2:8">
      <c r="B432" s="1"/>
      <c r="C432" s="1"/>
      <c r="H432" s="1"/>
    </row>
    <row r="433" spans="2:8">
      <c r="B433" s="1"/>
      <c r="C433" s="1"/>
      <c r="H433" s="1"/>
    </row>
    <row r="434" spans="2:8">
      <c r="B434" s="1"/>
      <c r="C434" s="1"/>
      <c r="H434" s="1"/>
    </row>
    <row r="435" spans="2:8">
      <c r="B435" s="1"/>
      <c r="C435" s="1"/>
      <c r="H435" s="1"/>
    </row>
    <row r="436" spans="2:8">
      <c r="B436" s="1"/>
      <c r="C436" s="1"/>
      <c r="H436" s="1"/>
    </row>
    <row r="437" spans="2:8">
      <c r="B437" s="1"/>
      <c r="C437" s="1"/>
      <c r="H437" s="1"/>
    </row>
    <row r="438" spans="2:8">
      <c r="B438" s="1"/>
      <c r="C438" s="1"/>
      <c r="H438" s="1"/>
    </row>
    <row r="439" spans="2:8">
      <c r="B439" s="1"/>
      <c r="C439" s="1"/>
      <c r="H439" s="1"/>
    </row>
    <row r="440" spans="2:8">
      <c r="B440" s="1"/>
      <c r="C440" s="1"/>
      <c r="H440" s="1"/>
    </row>
    <row r="441" spans="2:8">
      <c r="B441" s="1"/>
      <c r="C441" s="1"/>
      <c r="H441" s="1"/>
    </row>
    <row r="442" spans="2:8">
      <c r="B442" s="1"/>
      <c r="C442" s="1"/>
      <c r="H442" s="1"/>
    </row>
    <row r="443" spans="2:8">
      <c r="B443" s="1"/>
      <c r="C443" s="1"/>
      <c r="H443" s="1"/>
    </row>
    <row r="444" spans="2:8">
      <c r="B444" s="1"/>
      <c r="C444" s="1"/>
      <c r="H444" s="1"/>
    </row>
    <row r="445" spans="2:8">
      <c r="B445" s="1"/>
      <c r="C445" s="1"/>
      <c r="H445" s="1"/>
    </row>
    <row r="446" spans="2:8">
      <c r="B446" s="1"/>
      <c r="C446" s="1"/>
      <c r="H446" s="1"/>
    </row>
    <row r="447" spans="2:8">
      <c r="B447" s="1"/>
      <c r="C447" s="1"/>
      <c r="H447" s="1"/>
    </row>
    <row r="448" spans="2:8">
      <c r="B448" s="1"/>
      <c r="C448" s="1"/>
      <c r="H448" s="1"/>
    </row>
    <row r="449" spans="2:8">
      <c r="B449" s="1"/>
      <c r="C449" s="1"/>
      <c r="H449" s="1"/>
    </row>
    <row r="450" spans="2:8">
      <c r="B450" s="1"/>
      <c r="C450" s="1"/>
      <c r="H450" s="1"/>
    </row>
    <row r="451" spans="2:8">
      <c r="B451" s="1"/>
      <c r="C451" s="1"/>
      <c r="H451" s="1"/>
    </row>
    <row r="452" spans="2:8">
      <c r="B452" s="1"/>
      <c r="C452" s="1"/>
      <c r="H452" s="1"/>
    </row>
    <row r="453" spans="2:8">
      <c r="B453" s="1"/>
      <c r="C453" s="1"/>
      <c r="H453" s="1"/>
    </row>
    <row r="454" spans="2:8">
      <c r="B454" s="1"/>
      <c r="C454" s="1"/>
      <c r="H454" s="1"/>
    </row>
    <row r="455" spans="2:8">
      <c r="B455" s="1"/>
      <c r="C455" s="1"/>
      <c r="H455" s="1"/>
    </row>
    <row r="456" spans="2:8">
      <c r="B456" s="1"/>
      <c r="C456" s="1"/>
      <c r="H456" s="1"/>
    </row>
    <row r="457" spans="2:8">
      <c r="B457" s="1"/>
      <c r="C457" s="1"/>
      <c r="H457" s="1"/>
    </row>
    <row r="458" spans="2:8">
      <c r="B458" s="1"/>
      <c r="C458" s="1"/>
      <c r="H458" s="1"/>
    </row>
    <row r="459" spans="2:8">
      <c r="B459" s="1"/>
      <c r="C459" s="1"/>
      <c r="H459" s="1"/>
    </row>
    <row r="460" spans="2:8">
      <c r="B460" s="1"/>
      <c r="C460" s="1"/>
      <c r="H460" s="1"/>
    </row>
    <row r="461" spans="2:8">
      <c r="B461" s="1"/>
      <c r="C461" s="1"/>
      <c r="H461" s="1"/>
    </row>
    <row r="462" spans="2:8">
      <c r="B462" s="1"/>
      <c r="C462" s="1"/>
      <c r="H462" s="1"/>
    </row>
    <row r="463" spans="2:8">
      <c r="B463" s="1"/>
      <c r="C463" s="1"/>
      <c r="H463" s="1"/>
    </row>
    <row r="464" spans="2:8">
      <c r="B464" s="1"/>
      <c r="C464" s="1"/>
      <c r="H464" s="1"/>
    </row>
    <row r="465" spans="2:8">
      <c r="B465" s="1"/>
      <c r="C465" s="1"/>
      <c r="H465" s="1"/>
    </row>
    <row r="466" spans="2:8">
      <c r="B466" s="1"/>
      <c r="C466" s="1"/>
      <c r="H466" s="1"/>
    </row>
    <row r="467" spans="2:8">
      <c r="B467" s="1"/>
      <c r="C467" s="1"/>
      <c r="H467" s="1"/>
    </row>
    <row r="468" spans="2:8">
      <c r="B468" s="1"/>
      <c r="C468" s="1"/>
      <c r="H468" s="1"/>
    </row>
    <row r="469" spans="2:8">
      <c r="B469" s="1"/>
      <c r="C469" s="1"/>
      <c r="H469" s="1"/>
    </row>
    <row r="470" spans="2:8">
      <c r="B470" s="1"/>
      <c r="C470" s="1"/>
      <c r="H470" s="1"/>
    </row>
    <row r="471" spans="2:8">
      <c r="B471" s="1"/>
      <c r="C471" s="1"/>
      <c r="H471" s="1"/>
    </row>
    <row r="472" spans="2:8">
      <c r="B472" s="1"/>
      <c r="C472" s="1"/>
      <c r="H472" s="1"/>
    </row>
    <row r="473" spans="2:8">
      <c r="B473" s="1"/>
      <c r="C473" s="1"/>
      <c r="H473" s="1"/>
    </row>
    <row r="474" spans="2:8">
      <c r="B474" s="1"/>
      <c r="C474" s="1"/>
      <c r="H474" s="1"/>
    </row>
    <row r="475" spans="2:8">
      <c r="B475" s="1"/>
      <c r="C475" s="1"/>
      <c r="H475" s="1"/>
    </row>
    <row r="476" spans="2:8">
      <c r="B476" s="1"/>
      <c r="C476" s="1"/>
      <c r="H476" s="1"/>
    </row>
    <row r="477" spans="2:8">
      <c r="B477" s="1"/>
      <c r="C477" s="1"/>
      <c r="H477" s="1"/>
    </row>
    <row r="478" spans="2:8">
      <c r="B478" s="1"/>
      <c r="C478" s="1"/>
      <c r="H478" s="1"/>
    </row>
    <row r="479" spans="2:8">
      <c r="B479" s="1"/>
      <c r="C479" s="1"/>
      <c r="H479" s="1"/>
    </row>
    <row r="480" spans="2:8">
      <c r="B480" s="1"/>
      <c r="C480" s="1"/>
      <c r="H480" s="1"/>
    </row>
    <row r="481" spans="2:8">
      <c r="B481" s="1"/>
      <c r="C481" s="1"/>
      <c r="H481" s="1"/>
    </row>
    <row r="482" spans="2:8">
      <c r="B482" s="1"/>
      <c r="C482" s="1"/>
      <c r="H482" s="1"/>
    </row>
    <row r="483" spans="2:8">
      <c r="B483" s="1"/>
      <c r="C483" s="1"/>
      <c r="H483" s="1"/>
    </row>
    <row r="484" spans="2:8">
      <c r="B484" s="1"/>
      <c r="C484" s="1"/>
      <c r="H484" s="1"/>
    </row>
    <row r="485" spans="2:8">
      <c r="B485" s="1"/>
      <c r="C485" s="1"/>
      <c r="H485" s="1"/>
    </row>
    <row r="486" spans="2:8">
      <c r="B486" s="1"/>
      <c r="C486" s="1"/>
      <c r="H486" s="1"/>
    </row>
    <row r="487" spans="2:8">
      <c r="B487" s="1"/>
      <c r="C487" s="1"/>
      <c r="H487" s="1"/>
    </row>
    <row r="488" spans="2:8">
      <c r="B488" s="1"/>
      <c r="C488" s="1"/>
      <c r="H488" s="1"/>
    </row>
    <row r="489" spans="2:8">
      <c r="B489" s="1"/>
      <c r="C489" s="1"/>
      <c r="H489" s="1"/>
    </row>
    <row r="490" spans="2:8">
      <c r="B490" s="1"/>
      <c r="C490" s="1"/>
      <c r="H490" s="1"/>
    </row>
    <row r="491" spans="2:8">
      <c r="B491" s="1"/>
      <c r="C491" s="1"/>
      <c r="H491" s="1"/>
    </row>
    <row r="492" spans="2:8">
      <c r="B492" s="1"/>
      <c r="C492" s="1"/>
      <c r="H492" s="1"/>
    </row>
    <row r="493" spans="2:8">
      <c r="B493" s="1"/>
      <c r="C493" s="1"/>
      <c r="H493" s="1"/>
    </row>
    <row r="494" spans="2:8">
      <c r="B494" s="1"/>
      <c r="C494" s="1"/>
      <c r="H494" s="1"/>
    </row>
    <row r="495" spans="2:8">
      <c r="B495" s="1"/>
      <c r="C495" s="1"/>
      <c r="H495" s="1"/>
    </row>
    <row r="496" spans="2:8">
      <c r="B496" s="1"/>
      <c r="C496" s="1"/>
      <c r="H496" s="1"/>
    </row>
    <row r="497" spans="2:8">
      <c r="B497" s="1"/>
      <c r="C497" s="1"/>
      <c r="H497" s="1"/>
    </row>
    <row r="498" spans="2:8">
      <c r="B498" s="1"/>
      <c r="C498" s="1"/>
      <c r="H498" s="1"/>
    </row>
    <row r="499" spans="2:8">
      <c r="B499" s="1"/>
      <c r="C499" s="1"/>
      <c r="H499" s="1"/>
    </row>
    <row r="500" spans="2:8">
      <c r="B500" s="1"/>
      <c r="C500" s="1"/>
      <c r="H500" s="1"/>
    </row>
    <row r="501" spans="2:8">
      <c r="B501" s="1"/>
      <c r="C501" s="1"/>
      <c r="H501" s="1"/>
    </row>
    <row r="502" spans="2:8">
      <c r="B502" s="1"/>
      <c r="C502" s="1"/>
      <c r="H502" s="1"/>
    </row>
    <row r="503" spans="2:8">
      <c r="B503" s="1"/>
      <c r="C503" s="1"/>
      <c r="H503" s="1"/>
    </row>
    <row r="504" spans="2:8">
      <c r="B504" s="1"/>
      <c r="C504" s="1"/>
      <c r="H504" s="1"/>
    </row>
    <row r="505" spans="2:8">
      <c r="B505" s="1"/>
      <c r="C505" s="1"/>
      <c r="H505" s="1"/>
    </row>
    <row r="506" spans="2:8">
      <c r="B506" s="1"/>
      <c r="C506" s="1"/>
      <c r="H506" s="1"/>
    </row>
    <row r="507" spans="2:8">
      <c r="B507" s="1"/>
      <c r="C507" s="1"/>
      <c r="H507" s="1"/>
    </row>
    <row r="508" spans="2:8">
      <c r="B508" s="1"/>
      <c r="C508" s="1"/>
      <c r="H508" s="1"/>
    </row>
    <row r="509" spans="2:8">
      <c r="B509" s="1"/>
      <c r="C509" s="1"/>
      <c r="H509" s="1"/>
    </row>
    <row r="510" spans="2:8">
      <c r="B510" s="1"/>
      <c r="C510" s="1"/>
      <c r="H510" s="1"/>
    </row>
    <row r="511" spans="2:8">
      <c r="B511" s="1"/>
      <c r="C511" s="1"/>
      <c r="H511" s="1"/>
    </row>
    <row r="512" spans="2:8">
      <c r="B512" s="1"/>
      <c r="C512" s="1"/>
      <c r="H512" s="1"/>
    </row>
    <row r="513" spans="2:8">
      <c r="B513" s="1"/>
      <c r="C513" s="1"/>
      <c r="H513" s="1"/>
    </row>
    <row r="514" spans="2:8">
      <c r="B514" s="1"/>
      <c r="C514" s="1"/>
      <c r="H514" s="1"/>
    </row>
    <row r="515" spans="2:8">
      <c r="B515" s="1"/>
      <c r="C515" s="1"/>
      <c r="H515" s="1"/>
    </row>
    <row r="516" spans="2:8">
      <c r="B516" s="1"/>
      <c r="C516" s="1"/>
      <c r="H516" s="1"/>
    </row>
    <row r="517" spans="2:8">
      <c r="B517" s="1"/>
      <c r="C517" s="1"/>
      <c r="H517" s="1"/>
    </row>
    <row r="518" spans="2:8">
      <c r="B518" s="1"/>
      <c r="C518" s="1"/>
      <c r="H518" s="1"/>
    </row>
    <row r="519" spans="2:8">
      <c r="B519" s="1"/>
      <c r="C519" s="1"/>
      <c r="H519" s="1"/>
    </row>
    <row r="520" spans="2:8">
      <c r="B520" s="1"/>
      <c r="C520" s="1"/>
      <c r="H520" s="1"/>
    </row>
    <row r="521" spans="2:8">
      <c r="B521" s="1"/>
      <c r="C521" s="1"/>
      <c r="H521" s="1"/>
    </row>
    <row r="522" spans="2:8">
      <c r="B522" s="1"/>
      <c r="C522" s="1"/>
      <c r="H522" s="1"/>
    </row>
    <row r="523" spans="2:8">
      <c r="B523" s="1"/>
      <c r="C523" s="1"/>
      <c r="H523" s="1"/>
    </row>
    <row r="524" spans="2:8">
      <c r="B524" s="1"/>
      <c r="C524" s="1"/>
      <c r="H524" s="1"/>
    </row>
    <row r="525" spans="2:8">
      <c r="B525" s="1"/>
      <c r="C525" s="1"/>
      <c r="H525" s="1"/>
    </row>
    <row r="526" spans="2:8">
      <c r="B526" s="1"/>
      <c r="C526" s="1"/>
      <c r="H526" s="1"/>
    </row>
    <row r="527" spans="2:8">
      <c r="B527" s="1"/>
      <c r="C527" s="1"/>
      <c r="H527" s="1"/>
    </row>
    <row r="528" spans="2:8">
      <c r="B528" s="1"/>
      <c r="C528" s="1"/>
      <c r="H528" s="1"/>
    </row>
    <row r="529" spans="2:8">
      <c r="B529" s="1"/>
      <c r="C529" s="1"/>
      <c r="H529" s="1"/>
    </row>
    <row r="530" spans="2:8">
      <c r="B530" s="1"/>
      <c r="C530" s="1"/>
      <c r="H530" s="1"/>
    </row>
    <row r="531" spans="2:8">
      <c r="B531" s="1"/>
      <c r="C531" s="1"/>
      <c r="H531" s="1"/>
    </row>
    <row r="532" spans="2:8">
      <c r="B532" s="1"/>
      <c r="C532" s="1"/>
      <c r="H532" s="1"/>
    </row>
    <row r="533" spans="2:8">
      <c r="B533" s="1"/>
      <c r="C533" s="1"/>
      <c r="H533" s="1"/>
    </row>
    <row r="534" spans="2:8">
      <c r="B534" s="1"/>
      <c r="C534" s="1"/>
      <c r="H534" s="1"/>
    </row>
    <row r="535" spans="2:8">
      <c r="B535" s="1"/>
      <c r="C535" s="1"/>
      <c r="H535" s="1"/>
    </row>
    <row r="536" spans="2:8">
      <c r="B536" s="1"/>
      <c r="C536" s="1"/>
      <c r="H536" s="1"/>
    </row>
    <row r="537" spans="2:8">
      <c r="B537" s="1"/>
      <c r="C537" s="1"/>
      <c r="H537" s="1"/>
    </row>
    <row r="538" spans="2:8">
      <c r="B538" s="1"/>
      <c r="C538" s="1"/>
      <c r="H538" s="1"/>
    </row>
    <row r="539" spans="2:8">
      <c r="B539" s="1"/>
      <c r="C539" s="1"/>
      <c r="H539" s="1"/>
    </row>
    <row r="540" spans="2:8">
      <c r="B540" s="1"/>
      <c r="C540" s="1"/>
      <c r="H540" s="1"/>
    </row>
    <row r="541" spans="2:8">
      <c r="B541" s="1"/>
      <c r="C541" s="1"/>
      <c r="H541" s="1"/>
    </row>
    <row r="542" spans="2:8">
      <c r="B542" s="1"/>
      <c r="C542" s="1"/>
      <c r="H542" s="1"/>
    </row>
    <row r="543" spans="2:8">
      <c r="B543" s="1"/>
      <c r="C543" s="1"/>
      <c r="H543" s="1"/>
    </row>
    <row r="544" spans="2:8">
      <c r="B544" s="1"/>
      <c r="C544" s="1"/>
      <c r="H544" s="1"/>
    </row>
    <row r="545" spans="2:8">
      <c r="B545" s="1"/>
      <c r="C545" s="1"/>
      <c r="H545" s="1"/>
    </row>
    <row r="546" spans="2:8">
      <c r="B546" s="1"/>
      <c r="C546" s="1"/>
      <c r="H546" s="1"/>
    </row>
    <row r="547" spans="2:8">
      <c r="B547" s="1"/>
      <c r="C547" s="1"/>
      <c r="H547" s="1"/>
    </row>
    <row r="548" spans="2:8">
      <c r="B548" s="1"/>
      <c r="C548" s="1"/>
      <c r="H548" s="1"/>
    </row>
    <row r="549" spans="2:8">
      <c r="B549" s="1"/>
      <c r="C549" s="1"/>
      <c r="H549" s="1"/>
    </row>
    <row r="550" spans="2:8">
      <c r="B550" s="1"/>
      <c r="C550" s="1"/>
      <c r="H550" s="1"/>
    </row>
    <row r="551" spans="2:8">
      <c r="B551" s="1"/>
      <c r="C551" s="1"/>
      <c r="H551" s="1"/>
    </row>
    <row r="552" spans="2:8">
      <c r="B552" s="1"/>
      <c r="C552" s="1"/>
      <c r="H552" s="1"/>
    </row>
    <row r="553" spans="2:8">
      <c r="B553" s="1"/>
      <c r="C553" s="1"/>
      <c r="H553" s="1"/>
    </row>
    <row r="554" spans="2:8">
      <c r="B554" s="1"/>
      <c r="C554" s="1"/>
      <c r="H554" s="1"/>
    </row>
    <row r="555" spans="2:8">
      <c r="B555" s="1"/>
      <c r="C555" s="1"/>
      <c r="H555" s="1"/>
    </row>
    <row r="556" spans="2:8">
      <c r="B556" s="1"/>
      <c r="C556" s="1"/>
      <c r="H556" s="1"/>
    </row>
    <row r="557" spans="2:8">
      <c r="B557" s="1"/>
      <c r="C557" s="1"/>
      <c r="H557" s="1"/>
    </row>
    <row r="558" spans="2:8">
      <c r="B558" s="1"/>
      <c r="C558" s="1"/>
      <c r="H558" s="1"/>
    </row>
    <row r="559" spans="2:8">
      <c r="B559" s="1"/>
      <c r="C559" s="1"/>
      <c r="H559" s="1"/>
    </row>
    <row r="560" spans="2:8">
      <c r="B560" s="1"/>
      <c r="C560" s="1"/>
      <c r="H560" s="1"/>
    </row>
    <row r="561" spans="2:8">
      <c r="B561" s="1"/>
      <c r="C561" s="1"/>
      <c r="H561" s="1"/>
    </row>
    <row r="562" spans="2:8">
      <c r="B562" s="1"/>
      <c r="C562" s="1"/>
      <c r="H562" s="1"/>
    </row>
    <row r="563" spans="2:8">
      <c r="B563" s="1"/>
      <c r="C563" s="1"/>
      <c r="H563" s="1"/>
    </row>
    <row r="564" spans="2:8">
      <c r="B564" s="1"/>
      <c r="C564" s="1"/>
      <c r="H564" s="1"/>
    </row>
    <row r="565" spans="2:8">
      <c r="B565" s="1"/>
      <c r="C565" s="1"/>
      <c r="H565" s="1"/>
    </row>
    <row r="566" spans="2:8">
      <c r="B566" s="1"/>
      <c r="C566" s="1"/>
      <c r="H566" s="1"/>
    </row>
    <row r="567" spans="2:8">
      <c r="B567" s="1"/>
      <c r="C567" s="1"/>
      <c r="H567" s="1"/>
    </row>
    <row r="568" spans="2:8">
      <c r="B568" s="1"/>
      <c r="C568" s="1"/>
      <c r="H568" s="1"/>
    </row>
    <row r="569" spans="2:8">
      <c r="B569" s="1"/>
      <c r="C569" s="1"/>
      <c r="H569" s="1"/>
    </row>
    <row r="570" spans="2:8">
      <c r="B570" s="1"/>
      <c r="C570" s="1"/>
      <c r="H570" s="1"/>
    </row>
    <row r="571" spans="2:8">
      <c r="B571" s="1"/>
      <c r="C571" s="1"/>
      <c r="H571" s="1"/>
    </row>
    <row r="572" spans="2:8">
      <c r="B572" s="1"/>
      <c r="C572" s="1"/>
      <c r="H572" s="1"/>
    </row>
    <row r="573" spans="2:8">
      <c r="B573" s="1"/>
      <c r="C573" s="1"/>
      <c r="H573" s="1"/>
    </row>
    <row r="574" spans="2:8">
      <c r="B574" s="1"/>
      <c r="C574" s="1"/>
      <c r="H574" s="1"/>
    </row>
    <row r="575" spans="2:8">
      <c r="B575" s="1"/>
      <c r="C575" s="1"/>
      <c r="H575" s="1"/>
    </row>
    <row r="576" spans="2:8">
      <c r="B576" s="1"/>
      <c r="C576" s="1"/>
      <c r="H576" s="1"/>
    </row>
    <row r="577" spans="2:8">
      <c r="B577" s="1"/>
      <c r="C577" s="1"/>
      <c r="H577" s="1"/>
    </row>
    <row r="578" spans="2:8">
      <c r="B578" s="1"/>
      <c r="C578" s="1"/>
      <c r="H578" s="1"/>
    </row>
    <row r="579" spans="2:8">
      <c r="B579" s="1"/>
      <c r="C579" s="1"/>
      <c r="H579" s="1"/>
    </row>
    <row r="580" spans="2:8">
      <c r="B580" s="1"/>
      <c r="C580" s="1"/>
      <c r="H580" s="1"/>
    </row>
    <row r="581" spans="2:8">
      <c r="B581" s="1"/>
      <c r="C581" s="1"/>
      <c r="H581" s="1"/>
    </row>
    <row r="582" spans="2:8">
      <c r="B582" s="1"/>
      <c r="C582" s="1"/>
      <c r="H582" s="1"/>
    </row>
    <row r="583" spans="2:8">
      <c r="B583" s="1"/>
      <c r="C583" s="1"/>
      <c r="H583" s="1"/>
    </row>
    <row r="584" spans="2:8">
      <c r="B584" s="1"/>
      <c r="C584" s="1"/>
      <c r="H584" s="1"/>
    </row>
    <row r="585" spans="2:8">
      <c r="B585" s="1"/>
      <c r="C585" s="1"/>
      <c r="H585" s="1"/>
    </row>
    <row r="586" spans="2:8">
      <c r="B586" s="1"/>
      <c r="C586" s="1"/>
      <c r="H586" s="1"/>
    </row>
    <row r="587" spans="2:8">
      <c r="B587" s="1"/>
      <c r="C587" s="1"/>
      <c r="H587" s="1"/>
    </row>
    <row r="588" spans="2:8">
      <c r="B588" s="1"/>
      <c r="C588" s="1"/>
      <c r="H588" s="1"/>
    </row>
    <row r="589" spans="2:8">
      <c r="B589" s="1"/>
      <c r="C589" s="1"/>
      <c r="H589" s="1"/>
    </row>
    <row r="590" spans="2:8">
      <c r="B590" s="1"/>
      <c r="C590" s="1"/>
      <c r="H590" s="1"/>
    </row>
    <row r="591" spans="2:8">
      <c r="B591" s="1"/>
      <c r="C591" s="1"/>
      <c r="H591" s="1"/>
    </row>
    <row r="592" spans="2:8">
      <c r="B592" s="1"/>
      <c r="C592" s="1"/>
      <c r="H592" s="1"/>
    </row>
    <row r="593" spans="2:8">
      <c r="B593" s="1"/>
      <c r="C593" s="1"/>
      <c r="H593" s="1"/>
    </row>
    <row r="594" spans="2:8">
      <c r="B594" s="1"/>
      <c r="C594" s="1"/>
      <c r="H594" s="1"/>
    </row>
    <row r="595" spans="2:8">
      <c r="B595" s="1"/>
      <c r="C595" s="1"/>
      <c r="H595" s="1"/>
    </row>
    <row r="596" spans="2:8">
      <c r="B596" s="1"/>
      <c r="C596" s="1"/>
      <c r="H596" s="1"/>
    </row>
    <row r="597" spans="2:8">
      <c r="B597" s="1"/>
      <c r="C597" s="1"/>
      <c r="H597" s="1"/>
    </row>
    <row r="598" spans="2:8">
      <c r="B598" s="1"/>
      <c r="C598" s="1"/>
      <c r="H598" s="1"/>
    </row>
    <row r="599" spans="2:8">
      <c r="B599" s="1"/>
      <c r="C599" s="1"/>
      <c r="H599" s="1"/>
    </row>
    <row r="600" spans="2:8">
      <c r="B600" s="1"/>
      <c r="C600" s="1"/>
      <c r="H600" s="1"/>
    </row>
    <row r="601" spans="2:8">
      <c r="B601" s="1"/>
      <c r="C601" s="1"/>
      <c r="H601" s="1"/>
    </row>
    <row r="602" spans="2:8">
      <c r="B602" s="1"/>
      <c r="C602" s="1"/>
      <c r="H602" s="1"/>
    </row>
    <row r="603" spans="2:8">
      <c r="B603" s="1"/>
      <c r="C603" s="1"/>
      <c r="H603" s="1"/>
    </row>
    <row r="604" spans="2:8">
      <c r="B604" s="1"/>
      <c r="C604" s="1"/>
      <c r="H604" s="1"/>
    </row>
    <row r="605" spans="2:8">
      <c r="B605" s="1"/>
      <c r="C605" s="1"/>
      <c r="H605" s="1"/>
    </row>
    <row r="606" spans="2:8">
      <c r="B606" s="1"/>
      <c r="C606" s="1"/>
      <c r="H606" s="1"/>
    </row>
    <row r="607" spans="2:8">
      <c r="B607" s="1"/>
      <c r="C607" s="1"/>
      <c r="H607" s="1"/>
    </row>
    <row r="608" spans="2:8">
      <c r="B608" s="1"/>
      <c r="C608" s="1"/>
      <c r="H608" s="1"/>
    </row>
    <row r="609" spans="2:8">
      <c r="B609" s="1"/>
      <c r="C609" s="1"/>
      <c r="H609" s="1"/>
    </row>
    <row r="610" spans="2:8">
      <c r="B610" s="1"/>
      <c r="C610" s="1"/>
      <c r="H610" s="1"/>
    </row>
    <row r="611" spans="2:8">
      <c r="B611" s="1"/>
      <c r="C611" s="1"/>
      <c r="H611" s="1"/>
    </row>
    <row r="612" spans="2:8">
      <c r="B612" s="1"/>
      <c r="C612" s="1"/>
      <c r="H612" s="1"/>
    </row>
    <row r="613" spans="2:8">
      <c r="B613" s="1"/>
      <c r="C613" s="1"/>
      <c r="H613" s="1"/>
    </row>
    <row r="614" spans="2:8">
      <c r="B614" s="1"/>
      <c r="C614" s="1"/>
      <c r="H614" s="1"/>
    </row>
    <row r="615" spans="2:8">
      <c r="B615" s="1"/>
      <c r="C615" s="1"/>
      <c r="H615" s="1"/>
    </row>
    <row r="616" spans="2:8">
      <c r="B616" s="1"/>
      <c r="C616" s="1"/>
      <c r="H616" s="1"/>
    </row>
    <row r="617" spans="2:8">
      <c r="B617" s="1"/>
      <c r="C617" s="1"/>
      <c r="H617" s="1"/>
    </row>
    <row r="618" spans="2:8">
      <c r="B618" s="1"/>
      <c r="C618" s="1"/>
      <c r="H618" s="1"/>
    </row>
    <row r="619" spans="2:8">
      <c r="B619" s="1"/>
      <c r="C619" s="1"/>
      <c r="H619" s="1"/>
    </row>
    <row r="620" spans="2:8">
      <c r="B620" s="1"/>
      <c r="C620" s="1"/>
      <c r="H620" s="1"/>
    </row>
    <row r="621" spans="2:8">
      <c r="B621" s="1"/>
      <c r="C621" s="1"/>
      <c r="H621" s="1"/>
    </row>
    <row r="622" spans="2:8">
      <c r="B622" s="1"/>
      <c r="C622" s="1"/>
      <c r="H622" s="1"/>
    </row>
    <row r="623" spans="2:8">
      <c r="B623" s="1"/>
      <c r="C623" s="1"/>
      <c r="H623" s="1"/>
    </row>
    <row r="624" spans="2:8">
      <c r="B624" s="1"/>
      <c r="C624" s="1"/>
      <c r="H624" s="1"/>
    </row>
    <row r="625" spans="2:8">
      <c r="B625" s="1"/>
      <c r="C625" s="1"/>
      <c r="H625" s="1"/>
    </row>
    <row r="626" spans="2:8">
      <c r="B626" s="1"/>
      <c r="C626" s="1"/>
      <c r="H626" s="1"/>
    </row>
    <row r="627" spans="2:8">
      <c r="B627" s="1"/>
      <c r="C627" s="1"/>
      <c r="H627" s="1"/>
    </row>
    <row r="628" spans="2:8">
      <c r="B628" s="1"/>
      <c r="C628" s="1"/>
      <c r="H628" s="1"/>
    </row>
    <row r="629" spans="2:8">
      <c r="B629" s="1"/>
      <c r="C629" s="1"/>
      <c r="H629" s="1"/>
    </row>
    <row r="630" spans="2:8">
      <c r="B630" s="1"/>
      <c r="C630" s="1"/>
      <c r="H630" s="1"/>
    </row>
    <row r="631" spans="2:8">
      <c r="B631" s="1"/>
      <c r="C631" s="1"/>
      <c r="H631" s="1"/>
    </row>
    <row r="632" spans="2:8">
      <c r="B632" s="1"/>
      <c r="C632" s="1"/>
      <c r="H632" s="1"/>
    </row>
    <row r="633" spans="2:8">
      <c r="B633" s="1"/>
      <c r="C633" s="1"/>
      <c r="H633" s="1"/>
    </row>
    <row r="634" spans="2:8">
      <c r="B634" s="1"/>
      <c r="C634" s="1"/>
      <c r="H634" s="1"/>
    </row>
    <row r="635" spans="2:8">
      <c r="B635" s="1"/>
      <c r="C635" s="1"/>
      <c r="H635" s="1"/>
    </row>
    <row r="636" spans="2:8">
      <c r="B636" s="1"/>
      <c r="C636" s="1"/>
      <c r="H636" s="1"/>
    </row>
    <row r="637" spans="2:8">
      <c r="B637" s="1"/>
      <c r="C637" s="1"/>
      <c r="H637" s="1"/>
    </row>
    <row r="638" spans="2:8">
      <c r="B638" s="1"/>
      <c r="C638" s="1"/>
      <c r="H638" s="1"/>
    </row>
    <row r="639" spans="2:8">
      <c r="B639" s="1"/>
      <c r="C639" s="1"/>
      <c r="H639" s="1"/>
    </row>
    <row r="640" spans="2:8">
      <c r="B640" s="1"/>
      <c r="C640" s="1"/>
      <c r="H640" s="1"/>
    </row>
    <row r="641" spans="2:8">
      <c r="B641" s="1"/>
      <c r="C641" s="1"/>
      <c r="H641" s="1"/>
    </row>
    <row r="642" spans="2:8">
      <c r="B642" s="1"/>
      <c r="C642" s="1"/>
      <c r="H642" s="1"/>
    </row>
    <row r="643" spans="2:8">
      <c r="B643" s="1"/>
      <c r="C643" s="1"/>
      <c r="H643" s="1"/>
    </row>
    <row r="644" spans="2:8">
      <c r="B644" s="1"/>
      <c r="C644" s="1"/>
      <c r="H644" s="1"/>
    </row>
    <row r="645" spans="2:8">
      <c r="B645" s="1"/>
      <c r="C645" s="1"/>
      <c r="H645" s="1"/>
    </row>
    <row r="646" spans="2:8">
      <c r="B646" s="1"/>
      <c r="C646" s="1"/>
      <c r="H646" s="1"/>
    </row>
    <row r="647" spans="2:8">
      <c r="B647" s="1"/>
      <c r="C647" s="1"/>
      <c r="H647" s="1"/>
    </row>
    <row r="648" spans="2:8">
      <c r="B648" s="1"/>
      <c r="C648" s="1"/>
      <c r="H648" s="1"/>
    </row>
    <row r="649" spans="2:8">
      <c r="B649" s="1"/>
      <c r="C649" s="1"/>
      <c r="H649" s="1"/>
    </row>
    <row r="650" spans="2:8">
      <c r="B650" s="1"/>
      <c r="C650" s="1"/>
      <c r="H650" s="1"/>
    </row>
    <row r="651" spans="2:8">
      <c r="B651" s="1"/>
      <c r="C651" s="1"/>
      <c r="H651" s="1"/>
    </row>
    <row r="652" spans="2:8">
      <c r="B652" s="1"/>
      <c r="C652" s="1"/>
      <c r="H652" s="1"/>
    </row>
    <row r="653" spans="2:8">
      <c r="B653" s="1"/>
      <c r="C653" s="1"/>
      <c r="H653" s="1"/>
    </row>
    <row r="654" spans="2:8">
      <c r="B654" s="1"/>
      <c r="C654" s="1"/>
      <c r="H654" s="1"/>
    </row>
    <row r="655" spans="2:8">
      <c r="B655" s="1"/>
      <c r="C655" s="1"/>
      <c r="H655" s="1"/>
    </row>
    <row r="656" spans="2:8">
      <c r="B656" s="1"/>
      <c r="C656" s="1"/>
      <c r="H656" s="1"/>
    </row>
    <row r="657" spans="2:8">
      <c r="B657" s="1"/>
      <c r="C657" s="1"/>
      <c r="H657" s="1"/>
    </row>
    <row r="658" spans="2:8">
      <c r="B658" s="1"/>
      <c r="C658" s="1"/>
      <c r="H658" s="1"/>
    </row>
    <row r="659" spans="2:8">
      <c r="B659" s="1"/>
      <c r="C659" s="1"/>
      <c r="H659" s="1"/>
    </row>
    <row r="660" spans="2:8">
      <c r="B660" s="1"/>
      <c r="C660" s="1"/>
      <c r="H660" s="1"/>
    </row>
    <row r="661" spans="2:8">
      <c r="B661" s="1"/>
      <c r="C661" s="1"/>
      <c r="H661" s="1"/>
    </row>
    <row r="662" spans="2:8">
      <c r="B662" s="1"/>
      <c r="C662" s="1"/>
      <c r="H662" s="1"/>
    </row>
    <row r="663" spans="2:8">
      <c r="B663" s="1"/>
      <c r="C663" s="1"/>
      <c r="H663" s="1"/>
    </row>
    <row r="664" spans="2:8">
      <c r="B664" s="1"/>
      <c r="C664" s="1"/>
      <c r="H664" s="1"/>
    </row>
    <row r="665" spans="2:8">
      <c r="B665" s="1"/>
      <c r="C665" s="1"/>
      <c r="H665" s="1"/>
    </row>
    <row r="666" spans="2:8">
      <c r="B666" s="1"/>
      <c r="C666" s="1"/>
      <c r="H666" s="1"/>
    </row>
    <row r="667" spans="2:8">
      <c r="B667" s="1"/>
      <c r="C667" s="1"/>
      <c r="H667" s="1"/>
    </row>
    <row r="668" spans="2:8">
      <c r="B668" s="1"/>
      <c r="C668" s="1"/>
      <c r="H668" s="1"/>
    </row>
    <row r="669" spans="2:8">
      <c r="B669" s="1"/>
      <c r="C669" s="1"/>
      <c r="H669" s="1"/>
    </row>
    <row r="670" spans="2:8">
      <c r="B670" s="1"/>
      <c r="C670" s="1"/>
      <c r="H670" s="1"/>
    </row>
    <row r="671" spans="2:8">
      <c r="B671" s="1"/>
      <c r="C671" s="1"/>
      <c r="H671" s="1"/>
    </row>
    <row r="672" spans="2:8">
      <c r="B672" s="1"/>
      <c r="C672" s="1"/>
      <c r="H672" s="1"/>
    </row>
    <row r="673" spans="2:8">
      <c r="B673" s="1"/>
      <c r="C673" s="1"/>
      <c r="H673" s="1"/>
    </row>
    <row r="674" spans="2:8">
      <c r="B674" s="1"/>
      <c r="C674" s="1"/>
      <c r="H674" s="1"/>
    </row>
    <row r="675" spans="2:8">
      <c r="B675" s="1"/>
      <c r="C675" s="1"/>
      <c r="H675" s="1"/>
    </row>
    <row r="676" spans="2:8">
      <c r="B676" s="1"/>
      <c r="C676" s="1"/>
      <c r="H676" s="1"/>
    </row>
    <row r="677" spans="2:8">
      <c r="B677" s="1"/>
      <c r="C677" s="1"/>
      <c r="H677" s="1"/>
    </row>
    <row r="678" spans="2:8">
      <c r="B678" s="1"/>
      <c r="C678" s="1"/>
      <c r="H678" s="1"/>
    </row>
    <row r="679" spans="2:8">
      <c r="B679" s="1"/>
      <c r="C679" s="1"/>
      <c r="H679" s="1"/>
    </row>
    <row r="680" spans="2:8">
      <c r="B680" s="1"/>
      <c r="C680" s="1"/>
      <c r="H680" s="1"/>
    </row>
    <row r="681" spans="2:8">
      <c r="B681" s="1"/>
      <c r="C681" s="1"/>
      <c r="H681" s="1"/>
    </row>
    <row r="682" spans="2:8">
      <c r="B682" s="1"/>
      <c r="C682" s="1"/>
      <c r="H682" s="1"/>
    </row>
    <row r="683" spans="2:8">
      <c r="B683" s="1"/>
      <c r="C683" s="1"/>
      <c r="H683" s="1"/>
    </row>
    <row r="684" spans="2:8">
      <c r="B684" s="1"/>
      <c r="C684" s="1"/>
      <c r="H684" s="1"/>
    </row>
    <row r="685" spans="2:8">
      <c r="B685" s="1"/>
      <c r="C685" s="1"/>
      <c r="H685" s="1"/>
    </row>
    <row r="686" spans="2:8">
      <c r="B686" s="1"/>
      <c r="C686" s="1"/>
      <c r="H686" s="1"/>
    </row>
    <row r="687" spans="2:8">
      <c r="B687" s="1"/>
      <c r="C687" s="1"/>
      <c r="H687" s="1"/>
    </row>
    <row r="688" spans="2:8">
      <c r="B688" s="1"/>
      <c r="C688" s="1"/>
      <c r="H688" s="1"/>
    </row>
    <row r="689" spans="2:8">
      <c r="B689" s="1"/>
      <c r="C689" s="1"/>
      <c r="H689" s="1"/>
    </row>
    <row r="690" spans="2:8">
      <c r="B690" s="1"/>
      <c r="C690" s="1"/>
      <c r="H690" s="1"/>
    </row>
    <row r="691" spans="2:8">
      <c r="B691" s="1"/>
      <c r="C691" s="1"/>
      <c r="H691" s="1"/>
    </row>
    <row r="692" spans="2:8">
      <c r="B692" s="1"/>
      <c r="C692" s="1"/>
      <c r="H692" s="1"/>
    </row>
    <row r="693" spans="2:8">
      <c r="B693" s="1"/>
      <c r="C693" s="1"/>
      <c r="H693" s="1"/>
    </row>
    <row r="694" spans="2:8">
      <c r="B694" s="1"/>
      <c r="C694" s="1"/>
      <c r="H694" s="1"/>
    </row>
    <row r="695" spans="2:8">
      <c r="B695" s="1"/>
      <c r="C695" s="1"/>
      <c r="H695" s="1"/>
    </row>
    <row r="696" spans="2:8">
      <c r="B696" s="1"/>
      <c r="C696" s="1"/>
      <c r="H696" s="1"/>
    </row>
    <row r="697" spans="2:8">
      <c r="B697" s="1"/>
      <c r="C697" s="1"/>
      <c r="H697" s="1"/>
    </row>
    <row r="698" spans="2:8">
      <c r="B698" s="1"/>
      <c r="C698" s="1"/>
      <c r="H698" s="1"/>
    </row>
    <row r="699" spans="2:8">
      <c r="B699" s="1"/>
      <c r="C699" s="1"/>
      <c r="H699" s="1"/>
    </row>
    <row r="700" spans="2:8">
      <c r="B700" s="1"/>
      <c r="C700" s="1"/>
      <c r="H700" s="1"/>
    </row>
    <row r="701" spans="2:8">
      <c r="B701" s="1"/>
      <c r="C701" s="1"/>
      <c r="H701" s="1"/>
    </row>
    <row r="702" spans="2:8">
      <c r="B702" s="1"/>
      <c r="C702" s="1"/>
      <c r="H702" s="1"/>
    </row>
    <row r="703" spans="2:8">
      <c r="B703" s="1"/>
      <c r="C703" s="1"/>
      <c r="H703" s="1"/>
    </row>
    <row r="704" spans="2:8">
      <c r="B704" s="1"/>
      <c r="C704" s="1"/>
      <c r="H704" s="1"/>
    </row>
    <row r="705" spans="2:8">
      <c r="B705" s="1"/>
      <c r="C705" s="1"/>
      <c r="H705" s="1"/>
    </row>
    <row r="706" spans="2:8">
      <c r="B706" s="1"/>
      <c r="C706" s="1"/>
      <c r="H706" s="1"/>
    </row>
    <row r="707" spans="2:8">
      <c r="B707" s="1"/>
      <c r="C707" s="1"/>
      <c r="H707" s="1"/>
    </row>
    <row r="708" spans="2:8">
      <c r="B708" s="1"/>
      <c r="C708" s="1"/>
      <c r="H708" s="1"/>
    </row>
    <row r="709" spans="2:8">
      <c r="B709" s="1"/>
      <c r="C709" s="1"/>
      <c r="H709" s="1"/>
    </row>
    <row r="710" spans="2:8">
      <c r="B710" s="1"/>
      <c r="C710" s="1"/>
      <c r="H710" s="1"/>
    </row>
    <row r="711" spans="2:8">
      <c r="B711" s="1"/>
      <c r="C711" s="1"/>
      <c r="H711" s="1"/>
    </row>
    <row r="712" spans="2:8">
      <c r="B712" s="1"/>
      <c r="C712" s="1"/>
      <c r="H712" s="1"/>
    </row>
    <row r="713" spans="2:8">
      <c r="B713" s="1"/>
      <c r="C713" s="1"/>
      <c r="H713" s="1"/>
    </row>
    <row r="714" spans="2:8">
      <c r="B714" s="1"/>
      <c r="C714" s="1"/>
      <c r="H714" s="1"/>
    </row>
    <row r="715" spans="2:8">
      <c r="B715" s="1"/>
      <c r="C715" s="1"/>
      <c r="H715" s="1"/>
    </row>
    <row r="716" spans="2:8">
      <c r="B716" s="1"/>
      <c r="C716" s="1"/>
      <c r="H716" s="1"/>
    </row>
    <row r="717" spans="2:8">
      <c r="B717" s="1"/>
      <c r="C717" s="1"/>
      <c r="H717" s="1"/>
    </row>
    <row r="718" spans="2:8">
      <c r="B718" s="1"/>
      <c r="C718" s="1"/>
      <c r="H718" s="1"/>
    </row>
    <row r="719" spans="2:8">
      <c r="B719" s="1"/>
      <c r="C719" s="1"/>
      <c r="H719" s="1"/>
    </row>
    <row r="720" spans="2:8">
      <c r="B720" s="1"/>
      <c r="C720" s="1"/>
      <c r="H720" s="1"/>
    </row>
    <row r="721" spans="2:8">
      <c r="B721" s="1"/>
      <c r="C721" s="1"/>
      <c r="H721" s="1"/>
    </row>
    <row r="722" spans="2:8">
      <c r="B722" s="1"/>
      <c r="C722" s="1"/>
      <c r="H722" s="1"/>
    </row>
    <row r="723" spans="2:8">
      <c r="B723" s="1"/>
      <c r="C723" s="1"/>
      <c r="H723" s="1"/>
    </row>
    <row r="724" spans="2:8">
      <c r="B724" s="1"/>
      <c r="C724" s="1"/>
      <c r="H724" s="1"/>
    </row>
    <row r="725" spans="2:8">
      <c r="B725" s="1"/>
      <c r="C725" s="1"/>
      <c r="H725" s="1"/>
    </row>
    <row r="726" spans="2:8">
      <c r="B726" s="1"/>
      <c r="C726" s="1"/>
      <c r="H726" s="1"/>
    </row>
    <row r="727" spans="2:8">
      <c r="B727" s="1"/>
      <c r="C727" s="1"/>
      <c r="H727" s="1"/>
    </row>
    <row r="728" spans="2:8">
      <c r="B728" s="1"/>
      <c r="C728" s="1"/>
      <c r="H728" s="1"/>
    </row>
    <row r="729" spans="2:8">
      <c r="B729" s="1"/>
      <c r="C729" s="1"/>
      <c r="H729" s="1"/>
    </row>
    <row r="730" spans="2:8">
      <c r="B730" s="1"/>
      <c r="C730" s="1"/>
      <c r="H730" s="1"/>
    </row>
    <row r="731" spans="2:8">
      <c r="B731" s="1"/>
      <c r="C731" s="1"/>
      <c r="H731" s="1"/>
    </row>
    <row r="732" spans="2:8">
      <c r="B732" s="1"/>
      <c r="C732" s="1"/>
      <c r="H732" s="1"/>
    </row>
    <row r="733" spans="2:8">
      <c r="B733" s="1"/>
      <c r="C733" s="1"/>
      <c r="H733" s="1"/>
    </row>
    <row r="734" spans="2:8">
      <c r="B734" s="1"/>
      <c r="C734" s="1"/>
      <c r="H734" s="1"/>
    </row>
    <row r="735" spans="2:8">
      <c r="B735" s="1"/>
      <c r="C735" s="1"/>
      <c r="H735" s="1"/>
    </row>
    <row r="736" spans="2:8">
      <c r="B736" s="1"/>
      <c r="C736" s="1"/>
      <c r="H736" s="1"/>
    </row>
    <row r="737" spans="2:8">
      <c r="B737" s="1"/>
      <c r="C737" s="1"/>
      <c r="H737" s="1"/>
    </row>
    <row r="738" spans="2:8">
      <c r="B738" s="1"/>
      <c r="C738" s="1"/>
      <c r="H738" s="1"/>
    </row>
    <row r="739" spans="2:8">
      <c r="B739" s="1"/>
      <c r="C739" s="1"/>
      <c r="H739" s="1"/>
    </row>
    <row r="740" spans="2:8">
      <c r="B740" s="1"/>
      <c r="C740" s="1"/>
      <c r="H740" s="1"/>
    </row>
    <row r="741" spans="2:8">
      <c r="B741" s="1"/>
      <c r="C741" s="1"/>
      <c r="H741" s="1"/>
    </row>
    <row r="742" spans="2:8">
      <c r="B742" s="1"/>
      <c r="C742" s="1"/>
      <c r="H742" s="1"/>
    </row>
    <row r="743" spans="2:8">
      <c r="B743" s="1"/>
      <c r="C743" s="1"/>
      <c r="H743" s="1"/>
    </row>
    <row r="744" spans="2:8">
      <c r="B744" s="1"/>
      <c r="C744" s="1"/>
      <c r="H744" s="1"/>
    </row>
    <row r="745" spans="2:8">
      <c r="B745" s="1"/>
      <c r="C745" s="1"/>
      <c r="H745" s="1"/>
    </row>
    <row r="746" spans="2:8">
      <c r="B746" s="1"/>
      <c r="C746" s="1"/>
      <c r="H746" s="1"/>
    </row>
    <row r="747" spans="2:8">
      <c r="B747" s="1"/>
      <c r="C747" s="1"/>
      <c r="H747" s="1"/>
    </row>
    <row r="748" spans="2:8">
      <c r="B748" s="1"/>
      <c r="C748" s="1"/>
      <c r="H748" s="1"/>
    </row>
    <row r="749" spans="2:8">
      <c r="B749" s="1"/>
      <c r="C749" s="1"/>
      <c r="H749" s="1"/>
    </row>
    <row r="750" spans="2:8">
      <c r="B750" s="1"/>
      <c r="C750" s="1"/>
      <c r="H750" s="1"/>
    </row>
    <row r="751" spans="2:8">
      <c r="B751" s="1"/>
      <c r="C751" s="1"/>
      <c r="H751" s="1"/>
    </row>
    <row r="752" spans="2:8">
      <c r="B752" s="1"/>
      <c r="C752" s="1"/>
      <c r="H752" s="1"/>
    </row>
    <row r="753" spans="2:8">
      <c r="B753" s="1"/>
      <c r="C753" s="1"/>
      <c r="H753" s="1"/>
    </row>
    <row r="754" spans="2:8">
      <c r="B754" s="1"/>
      <c r="C754" s="1"/>
      <c r="H754" s="1"/>
    </row>
    <row r="755" spans="2:8">
      <c r="B755" s="1"/>
      <c r="C755" s="1"/>
      <c r="H755" s="1"/>
    </row>
    <row r="756" spans="2:8">
      <c r="B756" s="1"/>
      <c r="C756" s="1"/>
      <c r="H756" s="1"/>
    </row>
    <row r="757" spans="2:8">
      <c r="B757" s="1"/>
      <c r="C757" s="1"/>
      <c r="H757" s="1"/>
    </row>
    <row r="758" spans="2:8">
      <c r="B758" s="1"/>
      <c r="C758" s="1"/>
      <c r="H758" s="1"/>
    </row>
    <row r="759" spans="2:8">
      <c r="B759" s="1"/>
      <c r="C759" s="1"/>
      <c r="H759" s="1"/>
    </row>
    <row r="760" spans="2:8">
      <c r="B760" s="1"/>
      <c r="C760" s="1"/>
      <c r="H760" s="1"/>
    </row>
    <row r="761" spans="2:8">
      <c r="B761" s="1"/>
      <c r="C761" s="1"/>
      <c r="H761" s="1"/>
    </row>
    <row r="762" spans="2:8">
      <c r="B762" s="1"/>
      <c r="C762" s="1"/>
      <c r="H762" s="1"/>
    </row>
    <row r="763" spans="2:8">
      <c r="B763" s="1"/>
      <c r="C763" s="1"/>
      <c r="H763" s="1"/>
    </row>
    <row r="764" spans="2:8">
      <c r="B764" s="1"/>
      <c r="C764" s="1"/>
      <c r="H764" s="1"/>
    </row>
    <row r="765" spans="2:8">
      <c r="B765" s="1"/>
      <c r="C765" s="1"/>
      <c r="H765" s="1"/>
    </row>
    <row r="766" spans="2:8">
      <c r="B766" s="1"/>
      <c r="C766" s="1"/>
      <c r="H766" s="1"/>
    </row>
    <row r="767" spans="2:8">
      <c r="B767" s="1"/>
      <c r="C767" s="1"/>
      <c r="H767" s="1"/>
    </row>
    <row r="768" spans="2:8">
      <c r="B768" s="1"/>
      <c r="C768" s="1"/>
      <c r="H768" s="1"/>
    </row>
    <row r="769" spans="2:8">
      <c r="B769" s="1"/>
      <c r="C769" s="1"/>
      <c r="H769" s="1"/>
    </row>
    <row r="770" spans="2:8">
      <c r="B770" s="1"/>
      <c r="C770" s="1"/>
      <c r="H770" s="1"/>
    </row>
    <row r="771" spans="2:8">
      <c r="B771" s="1"/>
      <c r="C771" s="1"/>
      <c r="H771" s="1"/>
    </row>
    <row r="772" spans="2:8">
      <c r="B772" s="1"/>
      <c r="C772" s="1"/>
      <c r="H772" s="1"/>
    </row>
    <row r="773" spans="2:8">
      <c r="B773" s="1"/>
      <c r="C773" s="1"/>
      <c r="H773" s="1"/>
    </row>
    <row r="774" spans="2:8">
      <c r="B774" s="1"/>
      <c r="C774" s="1"/>
      <c r="H774" s="1"/>
    </row>
    <row r="775" spans="2:8">
      <c r="B775" s="1"/>
      <c r="C775" s="1"/>
      <c r="H775" s="1"/>
    </row>
    <row r="776" spans="2:8">
      <c r="B776" s="1"/>
      <c r="C776" s="1"/>
      <c r="H776" s="1"/>
    </row>
    <row r="777" spans="2:8">
      <c r="B777" s="1"/>
      <c r="C777" s="1"/>
      <c r="H777" s="1"/>
    </row>
    <row r="778" spans="2:8">
      <c r="B778" s="1"/>
      <c r="C778" s="1"/>
      <c r="H778" s="1"/>
    </row>
    <row r="779" spans="2:8">
      <c r="B779" s="1"/>
      <c r="C779" s="1"/>
      <c r="H779" s="1"/>
    </row>
    <row r="780" spans="2:8">
      <c r="B780" s="1"/>
      <c r="C780" s="1"/>
      <c r="H780" s="1"/>
    </row>
    <row r="781" spans="2:8">
      <c r="B781" s="1"/>
      <c r="C781" s="1"/>
      <c r="H781" s="1"/>
    </row>
    <row r="782" spans="2:8">
      <c r="B782" s="1"/>
      <c r="C782" s="1"/>
      <c r="H782" s="1"/>
    </row>
    <row r="783" spans="2:8">
      <c r="B783" s="1"/>
      <c r="C783" s="1"/>
      <c r="H783" s="1"/>
    </row>
    <row r="784" spans="2:8">
      <c r="B784" s="1"/>
      <c r="C784" s="1"/>
      <c r="H784" s="1"/>
    </row>
    <row r="785" spans="2:8">
      <c r="B785" s="1"/>
      <c r="C785" s="1"/>
      <c r="H785" s="1"/>
    </row>
    <row r="786" spans="2:8">
      <c r="B786" s="1"/>
      <c r="C786" s="1"/>
      <c r="H786" s="1"/>
    </row>
    <row r="787" spans="2:8">
      <c r="B787" s="1"/>
      <c r="C787" s="1"/>
      <c r="H787" s="1"/>
    </row>
    <row r="788" spans="2:8">
      <c r="B788" s="1"/>
      <c r="C788" s="1"/>
      <c r="H788" s="1"/>
    </row>
    <row r="789" spans="2:8">
      <c r="B789" s="1"/>
      <c r="C789" s="1"/>
      <c r="H789" s="1"/>
    </row>
    <row r="790" spans="2:8">
      <c r="B790" s="1"/>
      <c r="C790" s="1"/>
      <c r="H790" s="1"/>
    </row>
    <row r="791" spans="2:8">
      <c r="B791" s="1"/>
      <c r="C791" s="1"/>
      <c r="H791" s="1"/>
    </row>
    <row r="792" spans="2:8">
      <c r="B792" s="1"/>
      <c r="C792" s="1"/>
      <c r="H792" s="1"/>
    </row>
    <row r="793" spans="2:8">
      <c r="B793" s="1"/>
      <c r="C793" s="1"/>
      <c r="H793" s="1"/>
    </row>
    <row r="794" spans="2:8">
      <c r="B794" s="1"/>
      <c r="C794" s="1"/>
      <c r="H794" s="1"/>
    </row>
    <row r="795" spans="2:8">
      <c r="B795" s="1"/>
      <c r="C795" s="1"/>
      <c r="H795" s="1"/>
    </row>
    <row r="796" spans="2:8">
      <c r="B796" s="1"/>
      <c r="C796" s="1"/>
      <c r="H796" s="1"/>
    </row>
    <row r="797" spans="2:8">
      <c r="B797" s="1"/>
      <c r="C797" s="1"/>
      <c r="H797" s="1"/>
    </row>
    <row r="798" spans="2:8">
      <c r="B798" s="1"/>
      <c r="C798" s="1"/>
      <c r="H798" s="1"/>
    </row>
    <row r="799" spans="2:8">
      <c r="B799" s="1"/>
      <c r="C799" s="1"/>
      <c r="H799" s="1"/>
    </row>
    <row r="800" spans="2:8">
      <c r="B800" s="1"/>
      <c r="C800" s="1"/>
      <c r="H800" s="1"/>
    </row>
    <row r="801" spans="2:8">
      <c r="B801" s="1"/>
      <c r="C801" s="1"/>
      <c r="H801" s="1"/>
    </row>
    <row r="802" spans="2:8">
      <c r="B802" s="1"/>
      <c r="C802" s="1"/>
      <c r="H802" s="1"/>
    </row>
    <row r="803" spans="2:8">
      <c r="B803" s="1"/>
      <c r="C803" s="1"/>
      <c r="H803" s="1"/>
    </row>
    <row r="804" spans="2:8">
      <c r="B804" s="1"/>
      <c r="C804" s="1"/>
      <c r="H804" s="1"/>
    </row>
    <row r="805" spans="2:8">
      <c r="B805" s="1"/>
      <c r="C805" s="1"/>
      <c r="H805" s="1"/>
    </row>
    <row r="806" spans="2:8">
      <c r="B806" s="1"/>
      <c r="C806" s="1"/>
      <c r="H806" s="1"/>
    </row>
    <row r="807" spans="2:8">
      <c r="B807" s="1"/>
      <c r="C807" s="1"/>
      <c r="H807" s="1"/>
    </row>
    <row r="808" spans="2:8">
      <c r="B808" s="1"/>
      <c r="C808" s="1"/>
      <c r="H808" s="1"/>
    </row>
    <row r="809" spans="2:8">
      <c r="B809" s="1"/>
      <c r="C809" s="1"/>
      <c r="H809" s="1"/>
    </row>
    <row r="810" spans="2:8">
      <c r="B810" s="1"/>
      <c r="C810" s="1"/>
      <c r="H810" s="1"/>
    </row>
    <row r="811" spans="2:8">
      <c r="B811" s="1"/>
      <c r="C811" s="1"/>
      <c r="H811" s="1"/>
    </row>
    <row r="812" spans="2:8">
      <c r="B812" s="1"/>
      <c r="C812" s="1"/>
      <c r="H812" s="1"/>
    </row>
    <row r="813" spans="2:8">
      <c r="B813" s="1"/>
      <c r="C813" s="1"/>
      <c r="H813" s="1"/>
    </row>
    <row r="814" spans="2:8">
      <c r="B814" s="1"/>
      <c r="C814" s="1"/>
      <c r="H814" s="1"/>
    </row>
    <row r="815" spans="2:8">
      <c r="B815" s="1"/>
      <c r="C815" s="1"/>
      <c r="H815" s="1"/>
    </row>
    <row r="816" spans="2:8">
      <c r="B816" s="1"/>
      <c r="C816" s="1"/>
      <c r="H816" s="1"/>
    </row>
    <row r="817" spans="2:8">
      <c r="B817" s="1"/>
      <c r="C817" s="1"/>
      <c r="H817" s="1"/>
    </row>
    <row r="818" spans="2:8">
      <c r="B818" s="1"/>
      <c r="C818" s="1"/>
      <c r="H818" s="1"/>
    </row>
    <row r="819" spans="2:8">
      <c r="B819" s="1"/>
      <c r="C819" s="1"/>
      <c r="H819" s="1"/>
    </row>
    <row r="820" spans="2:8">
      <c r="B820" s="1"/>
      <c r="C820" s="1"/>
      <c r="H820" s="1"/>
    </row>
    <row r="821" spans="2:8">
      <c r="B821" s="1"/>
      <c r="C821" s="1"/>
      <c r="H821" s="1"/>
    </row>
    <row r="822" spans="2:8">
      <c r="B822" s="1"/>
      <c r="C822" s="1"/>
      <c r="H822" s="1"/>
    </row>
    <row r="823" spans="2:8">
      <c r="B823" s="1"/>
      <c r="C823" s="1"/>
      <c r="H823" s="1"/>
    </row>
    <row r="824" spans="2:8">
      <c r="B824" s="1"/>
      <c r="C824" s="1"/>
      <c r="H824" s="1"/>
    </row>
    <row r="825" spans="2:8">
      <c r="B825" s="1"/>
      <c r="C825" s="1"/>
      <c r="H825" s="1"/>
    </row>
    <row r="826" spans="2:8">
      <c r="B826" s="1"/>
      <c r="C826" s="1"/>
      <c r="H826" s="1"/>
    </row>
    <row r="827" spans="2:8">
      <c r="B827" s="1"/>
      <c r="C827" s="1"/>
      <c r="H827" s="1"/>
    </row>
    <row r="828" spans="2:8">
      <c r="B828" s="1"/>
      <c r="C828" s="1"/>
      <c r="H828" s="1"/>
    </row>
    <row r="829" spans="2:8">
      <c r="B829" s="1"/>
      <c r="C829" s="1"/>
      <c r="H829" s="1"/>
    </row>
    <row r="830" spans="2:8">
      <c r="B830" s="1"/>
      <c r="C830" s="1"/>
      <c r="H830" s="1"/>
    </row>
    <row r="831" spans="2:8">
      <c r="B831" s="1"/>
      <c r="C831" s="1"/>
      <c r="H831" s="1"/>
    </row>
    <row r="832" spans="2:8">
      <c r="B832" s="1"/>
      <c r="C832" s="1"/>
      <c r="H832" s="1"/>
    </row>
    <row r="833" spans="2:8">
      <c r="B833" s="1"/>
      <c r="C833" s="1"/>
      <c r="H833" s="1"/>
    </row>
    <row r="834" spans="2:8">
      <c r="B834" s="1"/>
      <c r="C834" s="1"/>
      <c r="H834" s="1"/>
    </row>
    <row r="835" spans="2:8">
      <c r="B835" s="1"/>
      <c r="C835" s="1"/>
      <c r="H835" s="1"/>
    </row>
    <row r="836" spans="2:8">
      <c r="B836" s="1"/>
      <c r="C836" s="1"/>
      <c r="H836" s="1"/>
    </row>
    <row r="837" spans="2:8">
      <c r="B837" s="1"/>
      <c r="C837" s="1"/>
      <c r="H837" s="1"/>
    </row>
    <row r="838" spans="2:8">
      <c r="B838" s="1"/>
      <c r="C838" s="1"/>
      <c r="H838" s="1"/>
    </row>
    <row r="839" spans="2:8">
      <c r="B839" s="1"/>
      <c r="C839" s="1"/>
      <c r="H839" s="1"/>
    </row>
    <row r="840" spans="2:8">
      <c r="B840" s="1"/>
      <c r="C840" s="1"/>
      <c r="H840" s="1"/>
    </row>
    <row r="841" spans="2:8">
      <c r="B841" s="1"/>
      <c r="C841" s="1"/>
      <c r="H841" s="1"/>
    </row>
    <row r="842" spans="2:8">
      <c r="B842" s="1"/>
      <c r="C842" s="1"/>
      <c r="H842" s="1"/>
    </row>
    <row r="843" spans="2:8">
      <c r="B843" s="1"/>
      <c r="C843" s="1"/>
      <c r="H843" s="1"/>
    </row>
    <row r="844" spans="2:8">
      <c r="B844" s="1"/>
      <c r="C844" s="1"/>
      <c r="H844" s="1"/>
    </row>
    <row r="845" spans="2:8">
      <c r="B845" s="1"/>
      <c r="C845" s="1"/>
      <c r="H845" s="1"/>
    </row>
    <row r="846" spans="2:8">
      <c r="B846" s="1"/>
      <c r="C846" s="1"/>
      <c r="H846" s="1"/>
    </row>
    <row r="847" spans="2:8">
      <c r="B847" s="1"/>
      <c r="C847" s="1"/>
      <c r="H847" s="1"/>
    </row>
    <row r="848" spans="2:8">
      <c r="B848" s="1"/>
      <c r="C848" s="1"/>
      <c r="H848" s="1"/>
    </row>
    <row r="849" spans="2:8">
      <c r="B849" s="1"/>
      <c r="C849" s="1"/>
      <c r="H849" s="1"/>
    </row>
    <row r="850" spans="2:8">
      <c r="B850" s="1"/>
      <c r="C850" s="1"/>
      <c r="H850" s="1"/>
    </row>
    <row r="851" spans="2:8">
      <c r="B851" s="1"/>
      <c r="C851" s="1"/>
      <c r="H851" s="1"/>
    </row>
    <row r="852" spans="2:8">
      <c r="B852" s="1"/>
      <c r="C852" s="1"/>
      <c r="H852" s="1"/>
    </row>
    <row r="853" spans="2:8">
      <c r="B853" s="1"/>
      <c r="C853" s="1"/>
      <c r="H853" s="1"/>
    </row>
    <row r="854" spans="2:8">
      <c r="B854" s="1"/>
      <c r="C854" s="1"/>
      <c r="H854" s="1"/>
    </row>
    <row r="855" spans="2:8">
      <c r="B855" s="1"/>
      <c r="C855" s="1"/>
      <c r="H855" s="1"/>
    </row>
    <row r="856" spans="2:8">
      <c r="B856" s="1"/>
      <c r="C856" s="1"/>
      <c r="H856" s="1"/>
    </row>
    <row r="857" spans="2:8">
      <c r="B857" s="1"/>
      <c r="C857" s="1"/>
      <c r="H857" s="1"/>
    </row>
    <row r="858" spans="2:8">
      <c r="B858" s="1"/>
      <c r="C858" s="1"/>
      <c r="H858" s="1"/>
    </row>
    <row r="859" spans="2:8">
      <c r="B859" s="1"/>
      <c r="C859" s="1"/>
      <c r="H859" s="1"/>
    </row>
    <row r="860" spans="2:8">
      <c r="B860" s="1"/>
      <c r="C860" s="1"/>
      <c r="H860" s="1"/>
    </row>
    <row r="861" spans="2:8">
      <c r="B861" s="1"/>
      <c r="C861" s="1"/>
      <c r="H861" s="1"/>
    </row>
    <row r="862" spans="2:8">
      <c r="B862" s="1"/>
      <c r="C862" s="1"/>
      <c r="H862" s="1"/>
    </row>
    <row r="863" spans="2:8">
      <c r="B863" s="1"/>
      <c r="C863" s="1"/>
      <c r="H863" s="1"/>
    </row>
    <row r="864" spans="2:8">
      <c r="B864" s="1"/>
      <c r="C864" s="1"/>
      <c r="H864" s="1"/>
    </row>
    <row r="865" spans="2:8">
      <c r="B865" s="1"/>
      <c r="C865" s="1"/>
      <c r="H865" s="1"/>
    </row>
    <row r="866" spans="2:8">
      <c r="B866" s="1"/>
      <c r="C866" s="1"/>
      <c r="H866" s="1"/>
    </row>
    <row r="867" spans="2:8">
      <c r="B867" s="1"/>
      <c r="C867" s="1"/>
      <c r="H867" s="1"/>
    </row>
    <row r="868" spans="2:8">
      <c r="B868" s="1"/>
      <c r="C868" s="1"/>
      <c r="H868" s="1"/>
    </row>
    <row r="869" spans="2:8">
      <c r="B869" s="1"/>
      <c r="C869" s="1"/>
      <c r="H869" s="1"/>
    </row>
    <row r="870" spans="2:8">
      <c r="B870" s="1"/>
      <c r="C870" s="1"/>
      <c r="H870" s="1"/>
    </row>
    <row r="871" spans="2:8">
      <c r="B871" s="1"/>
      <c r="C871" s="1"/>
      <c r="H871" s="1"/>
    </row>
    <row r="872" spans="2:8">
      <c r="B872" s="1"/>
      <c r="C872" s="1"/>
      <c r="H872" s="1"/>
    </row>
    <row r="873" spans="2:8">
      <c r="B873" s="1"/>
      <c r="C873" s="1"/>
      <c r="H873" s="1"/>
    </row>
    <row r="874" spans="2:8">
      <c r="B874" s="1"/>
      <c r="C874" s="1"/>
      <c r="H874" s="1"/>
    </row>
    <row r="875" spans="2:8">
      <c r="B875" s="1"/>
      <c r="C875" s="1"/>
      <c r="H875" s="1"/>
    </row>
    <row r="876" spans="2:8">
      <c r="B876" s="1"/>
      <c r="C876" s="1"/>
      <c r="H876" s="1"/>
    </row>
    <row r="877" spans="2:8">
      <c r="B877" s="1"/>
      <c r="C877" s="1"/>
      <c r="H877" s="1"/>
    </row>
    <row r="878" spans="2:8">
      <c r="B878" s="1"/>
      <c r="C878" s="1"/>
      <c r="H878" s="1"/>
    </row>
    <row r="879" spans="2:8">
      <c r="B879" s="1"/>
      <c r="C879" s="1"/>
      <c r="H879" s="1"/>
    </row>
    <row r="880" spans="2:8">
      <c r="B880" s="1"/>
      <c r="C880" s="1"/>
      <c r="H880" s="1"/>
    </row>
    <row r="881" spans="2:8">
      <c r="B881" s="1"/>
      <c r="C881" s="1"/>
      <c r="H881" s="1"/>
    </row>
    <row r="882" spans="2:8">
      <c r="B882" s="1"/>
      <c r="C882" s="1"/>
      <c r="H882" s="1"/>
    </row>
    <row r="883" spans="2:8">
      <c r="B883" s="1"/>
      <c r="C883" s="1"/>
      <c r="H883" s="1"/>
    </row>
    <row r="884" spans="2:8">
      <c r="B884" s="1"/>
      <c r="C884" s="1"/>
      <c r="H884" s="1"/>
    </row>
    <row r="885" spans="2:8">
      <c r="B885" s="1"/>
      <c r="C885" s="1"/>
      <c r="H885" s="1"/>
    </row>
    <row r="886" spans="2:8">
      <c r="B886" s="1"/>
      <c r="C886" s="1"/>
      <c r="H886" s="1"/>
    </row>
    <row r="887" spans="2:8">
      <c r="B887" s="1"/>
      <c r="C887" s="1"/>
      <c r="H887" s="1"/>
    </row>
    <row r="888" spans="2:8">
      <c r="B888" s="1"/>
      <c r="C888" s="1"/>
      <c r="H888" s="1"/>
    </row>
    <row r="889" spans="2:8">
      <c r="B889" s="1"/>
      <c r="C889" s="1"/>
      <c r="H889" s="1"/>
    </row>
    <row r="890" spans="2:8">
      <c r="B890" s="1"/>
      <c r="C890" s="1"/>
      <c r="H890" s="1"/>
    </row>
    <row r="891" spans="2:8">
      <c r="B891" s="1"/>
      <c r="C891" s="1"/>
      <c r="H891" s="1"/>
    </row>
    <row r="892" spans="2:8">
      <c r="B892" s="1"/>
      <c r="C892" s="1"/>
      <c r="H892" s="1"/>
    </row>
    <row r="893" spans="2:8">
      <c r="B893" s="1"/>
      <c r="C893" s="1"/>
      <c r="H893" s="1"/>
    </row>
    <row r="894" spans="2:8">
      <c r="B894" s="1"/>
      <c r="C894" s="1"/>
      <c r="H894" s="1"/>
    </row>
    <row r="895" spans="2:8">
      <c r="B895" s="1"/>
      <c r="C895" s="1"/>
      <c r="H895" s="1"/>
    </row>
    <row r="896" spans="2:8">
      <c r="B896" s="1"/>
      <c r="C896" s="1"/>
      <c r="H896" s="1"/>
    </row>
    <row r="897" spans="2:8">
      <c r="B897" s="1"/>
      <c r="C897" s="1"/>
      <c r="H897" s="1"/>
    </row>
    <row r="898" spans="2:8">
      <c r="B898" s="1"/>
      <c r="C898" s="1"/>
      <c r="H898" s="1"/>
    </row>
    <row r="899" spans="2:8">
      <c r="B899" s="1"/>
      <c r="C899" s="1"/>
      <c r="H899" s="1"/>
    </row>
    <row r="900" spans="2:8">
      <c r="B900" s="1"/>
      <c r="C900" s="1"/>
      <c r="H900" s="1"/>
    </row>
    <row r="901" spans="2:8">
      <c r="B901" s="1"/>
      <c r="C901" s="1"/>
      <c r="H901" s="1"/>
    </row>
    <row r="902" spans="2:8">
      <c r="B902" s="1"/>
      <c r="C902" s="1"/>
      <c r="H902" s="1"/>
    </row>
    <row r="903" spans="2:8">
      <c r="B903" s="1"/>
      <c r="C903" s="1"/>
      <c r="H903" s="1"/>
    </row>
    <row r="904" spans="2:8">
      <c r="B904" s="1"/>
      <c r="C904" s="1"/>
      <c r="H904" s="1"/>
    </row>
    <row r="905" spans="2:8">
      <c r="B905" s="1"/>
      <c r="C905" s="1"/>
      <c r="H905" s="1"/>
    </row>
    <row r="906" spans="2:8">
      <c r="B906" s="1"/>
      <c r="C906" s="1"/>
      <c r="H906" s="1"/>
    </row>
    <row r="907" spans="2:8">
      <c r="B907" s="1"/>
      <c r="C907" s="1"/>
      <c r="H907" s="1"/>
    </row>
    <row r="908" spans="2:8">
      <c r="B908" s="1"/>
      <c r="C908" s="1"/>
      <c r="H908" s="1"/>
    </row>
    <row r="909" spans="2:8">
      <c r="B909" s="1"/>
      <c r="C909" s="1"/>
      <c r="H909" s="1"/>
    </row>
    <row r="910" spans="2:8">
      <c r="B910" s="1"/>
      <c r="C910" s="1"/>
      <c r="H910" s="1"/>
    </row>
    <row r="911" spans="2:8">
      <c r="B911" s="1"/>
      <c r="C911" s="1"/>
      <c r="H911" s="1"/>
    </row>
    <row r="912" spans="2:8">
      <c r="B912" s="1"/>
      <c r="C912" s="1"/>
      <c r="H912" s="1"/>
    </row>
    <row r="913" spans="2:8">
      <c r="B913" s="1"/>
      <c r="C913" s="1"/>
      <c r="H913" s="1"/>
    </row>
    <row r="914" spans="2:8">
      <c r="B914" s="1"/>
      <c r="C914" s="1"/>
      <c r="H914" s="1"/>
    </row>
    <row r="915" spans="2:8">
      <c r="B915" s="1"/>
      <c r="C915" s="1"/>
      <c r="H915" s="1"/>
    </row>
    <row r="916" spans="2:8">
      <c r="B916" s="1"/>
      <c r="C916" s="1"/>
      <c r="H916" s="1"/>
    </row>
    <row r="917" spans="2:8">
      <c r="B917" s="1"/>
      <c r="C917" s="1"/>
      <c r="H917" s="1"/>
    </row>
    <row r="918" spans="2:8">
      <c r="B918" s="1"/>
      <c r="C918" s="1"/>
      <c r="H918" s="1"/>
    </row>
    <row r="919" spans="2:8">
      <c r="B919" s="1"/>
      <c r="C919" s="1"/>
      <c r="H919" s="1"/>
    </row>
    <row r="920" spans="2:8">
      <c r="B920" s="1"/>
      <c r="C920" s="1"/>
      <c r="H920" s="1"/>
    </row>
    <row r="921" spans="2:8">
      <c r="B921" s="1"/>
      <c r="C921" s="1"/>
      <c r="H921" s="1"/>
    </row>
    <row r="922" spans="2:8">
      <c r="B922" s="1"/>
      <c r="C922" s="1"/>
      <c r="H922" s="1"/>
    </row>
    <row r="923" spans="2:8">
      <c r="B923" s="1"/>
      <c r="C923" s="1"/>
      <c r="H923" s="1"/>
    </row>
    <row r="924" spans="2:8">
      <c r="B924" s="1"/>
      <c r="C924" s="1"/>
      <c r="H924" s="1"/>
    </row>
    <row r="925" spans="2:8">
      <c r="B925" s="1"/>
      <c r="C925" s="1"/>
      <c r="H925" s="1"/>
    </row>
    <row r="926" spans="2:8">
      <c r="B926" s="1"/>
      <c r="C926" s="1"/>
      <c r="H926" s="1"/>
    </row>
    <row r="927" spans="2:8">
      <c r="B927" s="1"/>
      <c r="C927" s="1"/>
      <c r="H927" s="1"/>
    </row>
    <row r="928" spans="2:8">
      <c r="B928" s="1"/>
      <c r="C928" s="1"/>
      <c r="H928" s="1"/>
    </row>
    <row r="929" spans="2:8">
      <c r="B929" s="1"/>
      <c r="C929" s="1"/>
      <c r="H929" s="1"/>
    </row>
    <row r="930" spans="2:8">
      <c r="B930" s="1"/>
      <c r="C930" s="1"/>
      <c r="H930" s="1"/>
    </row>
    <row r="931" spans="2:8">
      <c r="B931" s="1"/>
      <c r="C931" s="1"/>
      <c r="H931" s="1"/>
    </row>
    <row r="932" spans="2:8">
      <c r="B932" s="1"/>
      <c r="C932" s="1"/>
      <c r="H932" s="1"/>
    </row>
    <row r="933" spans="2:8">
      <c r="B933" s="1"/>
      <c r="C933" s="1"/>
      <c r="H933" s="1"/>
    </row>
    <row r="934" spans="2:8">
      <c r="B934" s="1"/>
      <c r="C934" s="1"/>
      <c r="H934" s="1"/>
    </row>
    <row r="935" spans="2:8">
      <c r="B935" s="1"/>
      <c r="C935" s="1"/>
      <c r="H935" s="1"/>
    </row>
    <row r="936" spans="2:8">
      <c r="B936" s="1"/>
      <c r="C936" s="1"/>
      <c r="H936" s="1"/>
    </row>
    <row r="937" spans="2:8">
      <c r="B937" s="1"/>
      <c r="C937" s="1"/>
      <c r="H937" s="1"/>
    </row>
    <row r="938" spans="2:8">
      <c r="B938" s="1"/>
      <c r="C938" s="1"/>
      <c r="H938" s="1"/>
    </row>
    <row r="939" spans="2:8">
      <c r="B939" s="1"/>
      <c r="C939" s="1"/>
      <c r="H939" s="1"/>
    </row>
    <row r="940" spans="2:8">
      <c r="B940" s="1"/>
      <c r="C940" s="1"/>
      <c r="H940" s="1"/>
    </row>
    <row r="941" spans="2:8">
      <c r="B941" s="1"/>
      <c r="C941" s="1"/>
      <c r="H941" s="1"/>
    </row>
    <row r="942" spans="2:8">
      <c r="B942" s="1"/>
      <c r="C942" s="1"/>
      <c r="H942" s="1"/>
    </row>
    <row r="943" spans="2:8">
      <c r="B943" s="1"/>
      <c r="C943" s="1"/>
      <c r="H943" s="1"/>
    </row>
    <row r="944" spans="2:8">
      <c r="B944" s="1"/>
      <c r="C944" s="1"/>
      <c r="H944" s="1"/>
    </row>
    <row r="945" spans="2:8">
      <c r="B945" s="1"/>
      <c r="C945" s="1"/>
      <c r="H945" s="1"/>
    </row>
    <row r="946" spans="2:8">
      <c r="B946" s="1"/>
      <c r="C946" s="1"/>
      <c r="H946" s="1"/>
    </row>
    <row r="947" spans="2:8">
      <c r="B947" s="1"/>
      <c r="C947" s="1"/>
      <c r="H947" s="1"/>
    </row>
    <row r="948" spans="2:8">
      <c r="B948" s="1"/>
      <c r="C948" s="1"/>
      <c r="H948" s="1"/>
    </row>
    <row r="949" spans="2:8">
      <c r="B949" s="1"/>
      <c r="C949" s="1"/>
      <c r="H949" s="1"/>
    </row>
    <row r="950" spans="2:8">
      <c r="B950" s="1"/>
      <c r="C950" s="1"/>
      <c r="H950" s="1"/>
    </row>
    <row r="951" spans="2:8">
      <c r="B951" s="1"/>
      <c r="C951" s="1"/>
      <c r="H951" s="1"/>
    </row>
    <row r="952" spans="2:8">
      <c r="B952" s="1"/>
      <c r="C952" s="1"/>
      <c r="H952" s="1"/>
    </row>
    <row r="953" spans="2:8">
      <c r="B953" s="1"/>
      <c r="C953" s="1"/>
      <c r="H953" s="1"/>
    </row>
    <row r="954" spans="2:8">
      <c r="B954" s="1"/>
      <c r="C954" s="1"/>
      <c r="H954" s="1"/>
    </row>
    <row r="955" spans="2:8">
      <c r="B955" s="1"/>
      <c r="C955" s="1"/>
      <c r="H955" s="1"/>
    </row>
    <row r="956" spans="2:8">
      <c r="B956" s="1"/>
      <c r="C956" s="1"/>
      <c r="H956" s="1"/>
    </row>
    <row r="957" spans="2:8">
      <c r="B957" s="1"/>
      <c r="C957" s="1"/>
      <c r="H957" s="1"/>
    </row>
    <row r="958" spans="2:8">
      <c r="B958" s="1"/>
      <c r="C958" s="1"/>
      <c r="H958" s="1"/>
    </row>
    <row r="959" spans="2:8">
      <c r="B959" s="1"/>
      <c r="C959" s="1"/>
      <c r="H959" s="1"/>
    </row>
    <row r="960" spans="2:8">
      <c r="B960" s="1"/>
      <c r="C960" s="1"/>
      <c r="H960" s="1"/>
    </row>
    <row r="961" spans="2:8">
      <c r="B961" s="1"/>
      <c r="C961" s="1"/>
      <c r="H961" s="1"/>
    </row>
    <row r="962" spans="2:8">
      <c r="B962" s="1"/>
      <c r="C962" s="1"/>
      <c r="H962" s="1"/>
    </row>
    <row r="963" spans="2:8">
      <c r="B963" s="1"/>
      <c r="C963" s="1"/>
      <c r="H963" s="1"/>
    </row>
    <row r="964" spans="2:8">
      <c r="B964" s="1"/>
      <c r="C964" s="1"/>
      <c r="H964" s="1"/>
    </row>
    <row r="965" spans="2:8">
      <c r="B965" s="1"/>
      <c r="C965" s="1"/>
      <c r="H965" s="1"/>
    </row>
    <row r="966" spans="2:8">
      <c r="B966" s="1"/>
      <c r="C966" s="1"/>
      <c r="H966" s="1"/>
    </row>
    <row r="967" spans="2:8">
      <c r="B967" s="1"/>
      <c r="C967" s="1"/>
      <c r="H967" s="1"/>
    </row>
    <row r="968" spans="2:8">
      <c r="B968" s="1"/>
      <c r="C968" s="1"/>
      <c r="H968" s="1"/>
    </row>
    <row r="969" spans="2:8">
      <c r="B969" s="1"/>
      <c r="C969" s="1"/>
      <c r="H969" s="1"/>
    </row>
    <row r="970" spans="2:8">
      <c r="B970" s="1"/>
      <c r="C970" s="1"/>
      <c r="H970" s="1"/>
    </row>
    <row r="971" spans="2:8">
      <c r="B971" s="1"/>
      <c r="C971" s="1"/>
      <c r="H971" s="1"/>
    </row>
    <row r="972" spans="2:8">
      <c r="B972" s="1"/>
      <c r="C972" s="1"/>
      <c r="H972" s="1"/>
    </row>
    <row r="973" spans="2:8">
      <c r="B973" s="1"/>
      <c r="C973" s="1"/>
      <c r="H973" s="1"/>
    </row>
    <row r="974" spans="2:8">
      <c r="B974" s="1"/>
      <c r="C974" s="1"/>
      <c r="H974" s="1"/>
    </row>
    <row r="975" spans="2:8">
      <c r="B975" s="1"/>
      <c r="C975" s="1"/>
      <c r="H975" s="1"/>
    </row>
    <row r="976" spans="2:8">
      <c r="B976" s="1"/>
      <c r="C976" s="1"/>
      <c r="H976" s="1"/>
    </row>
    <row r="977" spans="2:8">
      <c r="B977" s="1"/>
      <c r="C977" s="1"/>
      <c r="H977" s="1"/>
    </row>
    <row r="978" spans="2:8">
      <c r="B978" s="1"/>
      <c r="C978" s="1"/>
      <c r="H978" s="1"/>
    </row>
    <row r="979" spans="2:8">
      <c r="B979" s="1"/>
      <c r="C979" s="1"/>
      <c r="H979" s="1"/>
    </row>
    <row r="980" spans="2:8">
      <c r="B980" s="1"/>
      <c r="C980" s="1"/>
      <c r="H980" s="1"/>
    </row>
    <row r="981" spans="2:8">
      <c r="B981" s="1"/>
      <c r="C981" s="1"/>
      <c r="H981" s="1"/>
    </row>
    <row r="982" spans="2:8">
      <c r="B982" s="1"/>
      <c r="C982" s="1"/>
      <c r="H982" s="1"/>
    </row>
    <row r="983" spans="2:8">
      <c r="B983" s="1"/>
      <c r="C983" s="1"/>
      <c r="H983" s="1"/>
    </row>
    <row r="984" spans="2:8">
      <c r="B984" s="1"/>
      <c r="C984" s="1"/>
      <c r="H984" s="1"/>
    </row>
    <row r="985" spans="2:8">
      <c r="B985" s="1"/>
      <c r="C985" s="1"/>
      <c r="H985" s="1"/>
    </row>
    <row r="986" spans="2:8">
      <c r="B986" s="1"/>
      <c r="C986" s="1"/>
      <c r="H986" s="1"/>
    </row>
    <row r="987" spans="2:8">
      <c r="B987" s="1"/>
      <c r="C987" s="1"/>
      <c r="H987" s="1"/>
    </row>
    <row r="988" spans="2:8">
      <c r="B988" s="1"/>
      <c r="C988" s="1"/>
      <c r="H988" s="1"/>
    </row>
    <row r="989" spans="2:8">
      <c r="B989" s="1"/>
      <c r="C989" s="1"/>
      <c r="H989" s="1"/>
    </row>
    <row r="990" spans="2:8">
      <c r="B990" s="1"/>
      <c r="C990" s="1"/>
      <c r="H990" s="1"/>
    </row>
    <row r="991" spans="2:8">
      <c r="B991" s="1"/>
      <c r="C991" s="1"/>
      <c r="H991" s="1"/>
    </row>
    <row r="992" spans="2:8">
      <c r="B992" s="1"/>
      <c r="C992" s="1"/>
      <c r="H992" s="1"/>
    </row>
    <row r="993" spans="2:8">
      <c r="B993" s="1"/>
      <c r="C993" s="1"/>
      <c r="H993" s="1"/>
    </row>
    <row r="994" spans="2:8">
      <c r="B994" s="1"/>
      <c r="C994" s="1"/>
      <c r="H994" s="1"/>
    </row>
    <row r="995" spans="2:8">
      <c r="B995" s="1"/>
      <c r="C995" s="1"/>
      <c r="H995" s="1"/>
    </row>
    <row r="996" spans="2:8">
      <c r="B996" s="1"/>
      <c r="C996" s="1"/>
      <c r="H996" s="1"/>
    </row>
    <row r="997" spans="2:8">
      <c r="B997" s="1"/>
      <c r="C997" s="1"/>
      <c r="H997" s="1"/>
    </row>
    <row r="998" spans="2:8">
      <c r="B998" s="1"/>
      <c r="C998" s="1"/>
      <c r="H998" s="1"/>
    </row>
    <row r="999" spans="2:8">
      <c r="B999" s="1"/>
      <c r="C999" s="1"/>
      <c r="H999" s="1"/>
    </row>
    <row r="1000" spans="2:8">
      <c r="B1000" s="1"/>
      <c r="C1000" s="1"/>
      <c r="H1000" s="1"/>
    </row>
  </sheetData>
  <mergeCells count="2">
    <mergeCell ref="A6:A7"/>
    <mergeCell ref="C4:E4"/>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1A61BB4-BC15-4EE0-9020-E21A06D4D529}">
  <sheetPr>
    <outlinePr summaryBelow="0" summaryRight="0"/>
  </sheetPr>
  <dimension ref="A4:D47"/>
  <sheetViews>
    <sheetView topLeftCell="A7" zoomScale="70" zoomScaleNormal="70" workbookViewId="0">
      <selection activeCell="G7" sqref="G7"/>
    </sheetView>
  </sheetViews>
  <sheetFormatPr baseColWidth="10" defaultColWidth="17.28515625" defaultRowHeight="15" customHeight="1"/>
  <cols>
    <col min="1" max="1" width="25.42578125" style="90" customWidth="1"/>
    <col min="2" max="2" width="43.7109375" style="90" customWidth="1"/>
    <col min="3" max="3" width="32.28515625" style="90" customWidth="1"/>
    <col min="4" max="4" width="25.7109375" style="90" customWidth="1"/>
    <col min="5" max="5" width="28.5703125" style="90" customWidth="1"/>
    <col min="6" max="6" width="21" style="90" customWidth="1"/>
    <col min="7" max="7" width="25.140625" style="90" customWidth="1"/>
    <col min="8" max="8" width="26.7109375" style="90" customWidth="1"/>
    <col min="9" max="9" width="26.42578125" style="90" customWidth="1"/>
    <col min="10" max="10" width="26.85546875" style="90" customWidth="1"/>
    <col min="11" max="11" width="27.140625" style="90" customWidth="1"/>
    <col min="12" max="27" width="10.7109375" style="90" customWidth="1"/>
    <col min="28" max="16384" width="17.28515625" style="90"/>
  </cols>
  <sheetData>
    <row r="4" spans="1:4" ht="31.5" customHeight="1">
      <c r="A4" s="100" t="s">
        <v>183</v>
      </c>
      <c r="B4" s="112" t="s">
        <v>157</v>
      </c>
      <c r="C4" s="100" t="s">
        <v>158</v>
      </c>
      <c r="D4" s="80"/>
    </row>
    <row r="5" spans="1:4" ht="25.5" customHeight="1">
      <c r="A5" s="572" t="s">
        <v>163</v>
      </c>
      <c r="B5" s="220" t="s">
        <v>119</v>
      </c>
      <c r="C5" s="102">
        <v>7.0000000000000007E-2</v>
      </c>
    </row>
    <row r="6" spans="1:4" ht="18.75" customHeight="1">
      <c r="A6" s="572"/>
      <c r="B6" s="221" t="s">
        <v>106</v>
      </c>
      <c r="C6" s="102">
        <v>0.17</v>
      </c>
    </row>
    <row r="7" spans="1:4" ht="30.75" customHeight="1">
      <c r="A7" s="572"/>
      <c r="B7" s="222" t="s">
        <v>24</v>
      </c>
      <c r="C7" s="102">
        <v>0.15</v>
      </c>
    </row>
    <row r="8" spans="1:4" ht="42" customHeight="1" thickBot="1">
      <c r="A8" s="573"/>
      <c r="B8" s="223" t="s">
        <v>198</v>
      </c>
      <c r="C8" s="115">
        <v>0.2</v>
      </c>
    </row>
    <row r="9" spans="1:4" ht="18.75" customHeight="1">
      <c r="A9" s="567" t="s">
        <v>164</v>
      </c>
      <c r="B9" s="216" t="s">
        <v>165</v>
      </c>
      <c r="C9" s="113">
        <v>0.04</v>
      </c>
    </row>
    <row r="10" spans="1:4" ht="18.75" customHeight="1">
      <c r="A10" s="567"/>
      <c r="B10" s="217" t="s">
        <v>166</v>
      </c>
      <c r="C10" s="102">
        <v>0.03</v>
      </c>
    </row>
    <row r="11" spans="1:4" ht="37.5" customHeight="1">
      <c r="A11" s="567"/>
      <c r="B11" s="103" t="s">
        <v>243</v>
      </c>
      <c r="C11" s="102">
        <v>0.02</v>
      </c>
    </row>
    <row r="12" spans="1:4" ht="38.25" customHeight="1" thickBot="1">
      <c r="A12" s="568"/>
      <c r="B12" s="224" t="s">
        <v>167</v>
      </c>
      <c r="C12" s="115">
        <v>0.04</v>
      </c>
    </row>
    <row r="13" spans="1:4" ht="18.75" customHeight="1">
      <c r="A13" s="569" t="s">
        <v>162</v>
      </c>
      <c r="B13" s="109" t="s">
        <v>80</v>
      </c>
      <c r="C13" s="225">
        <v>3</v>
      </c>
    </row>
    <row r="14" spans="1:4" ht="15" customHeight="1">
      <c r="A14" s="570"/>
      <c r="B14" s="110" t="s">
        <v>177</v>
      </c>
      <c r="C14" s="226">
        <v>4</v>
      </c>
    </row>
    <row r="15" spans="1:4" ht="15" customHeight="1">
      <c r="A15" s="570"/>
      <c r="B15" s="110" t="s">
        <v>85</v>
      </c>
      <c r="C15" s="226">
        <v>4.5</v>
      </c>
    </row>
    <row r="16" spans="1:4" ht="15" customHeight="1">
      <c r="A16" s="570"/>
      <c r="B16" s="110" t="s">
        <v>88</v>
      </c>
      <c r="C16" s="226">
        <v>5</v>
      </c>
    </row>
    <row r="17" spans="1:3" ht="15" customHeight="1">
      <c r="A17" s="570"/>
      <c r="B17" s="110" t="s">
        <v>159</v>
      </c>
      <c r="C17" s="226">
        <v>1</v>
      </c>
    </row>
    <row r="18" spans="1:3" ht="15" customHeight="1">
      <c r="A18" s="570"/>
      <c r="B18" s="110" t="s">
        <v>160</v>
      </c>
      <c r="C18" s="226">
        <v>2</v>
      </c>
    </row>
    <row r="19" spans="1:3" ht="15" customHeight="1">
      <c r="A19" s="570"/>
      <c r="B19" s="110" t="s">
        <v>175</v>
      </c>
      <c r="C19" s="226">
        <v>4</v>
      </c>
    </row>
    <row r="20" spans="1:3" ht="15" customHeight="1">
      <c r="A20" s="570"/>
      <c r="B20" s="110" t="s">
        <v>176</v>
      </c>
      <c r="C20" s="226">
        <v>5</v>
      </c>
    </row>
    <row r="21" spans="1:3" ht="15" customHeight="1" thickBot="1">
      <c r="A21" s="571"/>
      <c r="B21" s="111" t="s">
        <v>161</v>
      </c>
      <c r="C21" s="227">
        <v>3</v>
      </c>
    </row>
    <row r="22" spans="1:3" ht="15" customHeight="1">
      <c r="A22" s="574" t="s">
        <v>168</v>
      </c>
      <c r="B22" s="107" t="s">
        <v>141</v>
      </c>
      <c r="C22" s="225">
        <v>1</v>
      </c>
    </row>
    <row r="23" spans="1:3" ht="15" customHeight="1">
      <c r="A23" s="575"/>
      <c r="B23" s="96" t="s">
        <v>184</v>
      </c>
      <c r="C23" s="226">
        <v>1</v>
      </c>
    </row>
    <row r="24" spans="1:3" ht="15" customHeight="1">
      <c r="A24" s="575"/>
      <c r="B24" s="96" t="s">
        <v>185</v>
      </c>
      <c r="C24" s="226">
        <v>1</v>
      </c>
    </row>
    <row r="25" spans="1:3" ht="15" customHeight="1">
      <c r="A25" s="575"/>
      <c r="B25" s="96" t="s">
        <v>178</v>
      </c>
      <c r="C25" s="226">
        <v>2</v>
      </c>
    </row>
    <row r="26" spans="1:3" ht="15" customHeight="1">
      <c r="A26" s="575"/>
      <c r="B26" s="96" t="s">
        <v>169</v>
      </c>
      <c r="C26" s="226">
        <v>3</v>
      </c>
    </row>
    <row r="27" spans="1:3" ht="15" customHeight="1">
      <c r="A27" s="575"/>
      <c r="B27" s="96" t="s">
        <v>181</v>
      </c>
      <c r="C27" s="226">
        <v>2</v>
      </c>
    </row>
    <row r="28" spans="1:3" ht="15" customHeight="1">
      <c r="A28" s="575"/>
      <c r="B28" s="96" t="s">
        <v>149</v>
      </c>
      <c r="C28" s="226">
        <v>1</v>
      </c>
    </row>
    <row r="29" spans="1:3" ht="15" customHeight="1">
      <c r="A29" s="575"/>
      <c r="B29" s="96" t="s">
        <v>148</v>
      </c>
      <c r="C29" s="226">
        <v>1</v>
      </c>
    </row>
    <row r="30" spans="1:3" ht="15" customHeight="1">
      <c r="A30" s="575"/>
      <c r="B30" s="96" t="s">
        <v>186</v>
      </c>
      <c r="C30" s="226">
        <v>5</v>
      </c>
    </row>
    <row r="31" spans="1:3" ht="15" customHeight="1">
      <c r="A31" s="575"/>
      <c r="B31" s="96" t="s">
        <v>179</v>
      </c>
      <c r="C31" s="226">
        <v>1</v>
      </c>
    </row>
    <row r="32" spans="1:3" ht="15" customHeight="1">
      <c r="A32" s="575"/>
      <c r="B32" s="96" t="s">
        <v>170</v>
      </c>
      <c r="C32" s="226">
        <v>4</v>
      </c>
    </row>
    <row r="33" spans="1:3" ht="15" customHeight="1">
      <c r="A33" s="575"/>
      <c r="B33" s="96" t="s">
        <v>180</v>
      </c>
      <c r="C33" s="226">
        <v>4.5</v>
      </c>
    </row>
    <row r="34" spans="1:3" ht="15" customHeight="1">
      <c r="A34" s="575"/>
      <c r="B34" s="96" t="s">
        <v>131</v>
      </c>
      <c r="C34" s="226">
        <v>6</v>
      </c>
    </row>
    <row r="35" spans="1:3" ht="15" customHeight="1">
      <c r="A35" s="575"/>
      <c r="B35" s="96" t="s">
        <v>171</v>
      </c>
      <c r="C35" s="226">
        <v>7</v>
      </c>
    </row>
    <row r="36" spans="1:3" ht="15" customHeight="1">
      <c r="A36" s="575"/>
      <c r="B36" s="96" t="s">
        <v>137</v>
      </c>
      <c r="C36" s="226">
        <v>2</v>
      </c>
    </row>
    <row r="37" spans="1:3" ht="15" customHeight="1">
      <c r="A37" s="575"/>
      <c r="B37" s="96" t="s">
        <v>147</v>
      </c>
      <c r="C37" s="226">
        <v>3</v>
      </c>
    </row>
    <row r="38" spans="1:3" ht="15" customHeight="1">
      <c r="A38" s="575"/>
      <c r="B38" s="96" t="s">
        <v>144</v>
      </c>
      <c r="C38" s="226">
        <v>4</v>
      </c>
    </row>
    <row r="39" spans="1:3" ht="15" customHeight="1">
      <c r="A39" s="575"/>
      <c r="B39" s="96" t="s">
        <v>102</v>
      </c>
      <c r="C39" s="226">
        <v>4</v>
      </c>
    </row>
    <row r="40" spans="1:3" ht="15" customHeight="1">
      <c r="A40" s="575"/>
      <c r="B40" s="96" t="s">
        <v>103</v>
      </c>
      <c r="C40" s="226">
        <v>3</v>
      </c>
    </row>
    <row r="41" spans="1:3" ht="15" customHeight="1">
      <c r="A41" s="575"/>
      <c r="B41" s="96" t="s">
        <v>145</v>
      </c>
      <c r="C41" s="226">
        <v>4.5</v>
      </c>
    </row>
    <row r="42" spans="1:3" ht="15" customHeight="1">
      <c r="A42" s="575"/>
      <c r="B42" s="103" t="s">
        <v>172</v>
      </c>
      <c r="C42" s="226">
        <v>1.5</v>
      </c>
    </row>
    <row r="43" spans="1:3" ht="15" customHeight="1">
      <c r="A43" s="575"/>
      <c r="B43" s="103" t="s">
        <v>173</v>
      </c>
      <c r="C43" s="226">
        <v>2</v>
      </c>
    </row>
    <row r="44" spans="1:3" ht="15" customHeight="1">
      <c r="A44" s="575"/>
      <c r="B44" s="103" t="s">
        <v>134</v>
      </c>
      <c r="C44" s="228">
        <v>3</v>
      </c>
    </row>
    <row r="45" spans="1:3" ht="15" customHeight="1">
      <c r="A45" s="575"/>
      <c r="B45" s="103" t="s">
        <v>99</v>
      </c>
      <c r="C45" s="228">
        <v>2.5</v>
      </c>
    </row>
    <row r="46" spans="1:3" ht="15" customHeight="1">
      <c r="A46" s="575"/>
      <c r="B46" s="219" t="s">
        <v>182</v>
      </c>
      <c r="C46" s="226">
        <v>3</v>
      </c>
    </row>
    <row r="47" spans="1:3" ht="15" customHeight="1" thickBot="1">
      <c r="A47" s="576"/>
      <c r="B47" s="108" t="s">
        <v>100</v>
      </c>
      <c r="C47" s="229">
        <v>3</v>
      </c>
    </row>
  </sheetData>
  <mergeCells count="4">
    <mergeCell ref="A9:A12"/>
    <mergeCell ref="A13:A21"/>
    <mergeCell ref="A5:A8"/>
    <mergeCell ref="A22:A47"/>
  </mergeCells>
  <conditionalFormatting sqref="C13:C47">
    <cfRule type="colorScale" priority="2">
      <colorScale>
        <cfvo type="min"/>
        <cfvo type="max"/>
        <color rgb="FFFCFCFF"/>
        <color rgb="FFF8696B"/>
      </colorScale>
    </cfRule>
  </conditionalFormatting>
  <conditionalFormatting sqref="C5:C12">
    <cfRule type="colorScale" priority="1">
      <colorScale>
        <cfvo type="min"/>
        <cfvo type="max"/>
        <color rgb="FFFCFCFF"/>
        <color rgb="FFF8696B"/>
      </colorScale>
    </cfRule>
  </conditionalFormatting>
  <pageMargins left="0.7" right="0.7" top="0.75" bottom="0.75" header="0.3" footer="0.3"/>
  <pageSetup paperSize="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D727BF4-E7DA-4E63-984F-6CF87285EC39}">
  <sheetPr>
    <outlinePr summaryBelow="0" summaryRight="0"/>
  </sheetPr>
  <dimension ref="A1:U45"/>
  <sheetViews>
    <sheetView zoomScaleNormal="100" workbookViewId="0">
      <selection activeCell="N1" sqref="N1"/>
    </sheetView>
  </sheetViews>
  <sheetFormatPr baseColWidth="10" defaultColWidth="17.28515625" defaultRowHeight="15" customHeight="1"/>
  <cols>
    <col min="1" max="1" width="14.85546875" style="239" customWidth="1"/>
    <col min="2" max="2" width="25" style="239" customWidth="1"/>
    <col min="3" max="3" width="24.42578125" style="239" customWidth="1"/>
    <col min="4" max="5" width="5.85546875" style="239" customWidth="1"/>
    <col min="6" max="6" width="5.42578125" style="239" customWidth="1"/>
    <col min="7" max="7" width="5.7109375" style="239" customWidth="1"/>
    <col min="8" max="8" width="6.140625" style="239" customWidth="1"/>
    <col min="9" max="9" width="6" style="239" customWidth="1"/>
    <col min="10" max="10" width="5.85546875" style="239" customWidth="1"/>
    <col min="11" max="11" width="6.5703125" style="239" customWidth="1"/>
    <col min="12" max="12" width="5.7109375" style="239" customWidth="1"/>
    <col min="13" max="13" width="6.7109375" style="239" customWidth="1"/>
    <col min="14" max="14" width="6.28515625" style="239" customWidth="1"/>
    <col min="15" max="15" width="5.7109375" style="239" customWidth="1"/>
    <col min="16" max="16" width="6.42578125" style="239" customWidth="1"/>
    <col min="17" max="17" width="2.28515625" style="239" customWidth="1"/>
    <col min="18" max="18" width="13" style="239" customWidth="1"/>
    <col min="19" max="19" width="21.42578125" style="239" customWidth="1"/>
    <col min="20" max="20" width="28" style="239" customWidth="1"/>
    <col min="21" max="21" width="17.28515625" style="239" customWidth="1"/>
    <col min="22" max="26" width="10.7109375" style="239" customWidth="1"/>
    <col min="27" max="16384" width="17.28515625" style="239"/>
  </cols>
  <sheetData>
    <row r="1" spans="1:21" ht="63.75" customHeight="1" thickBot="1">
      <c r="A1" s="616" t="s">
        <v>32</v>
      </c>
      <c r="B1" s="617"/>
      <c r="C1" s="618"/>
      <c r="D1" s="233" t="s">
        <v>33</v>
      </c>
      <c r="E1" s="234" t="s">
        <v>34</v>
      </c>
      <c r="F1" s="235" t="s">
        <v>35</v>
      </c>
      <c r="G1" s="236" t="s">
        <v>36</v>
      </c>
      <c r="H1" s="233" t="s">
        <v>37</v>
      </c>
      <c r="I1" s="234" t="s">
        <v>38</v>
      </c>
      <c r="J1" s="233" t="s">
        <v>39</v>
      </c>
      <c r="K1" s="234" t="s">
        <v>40</v>
      </c>
      <c r="L1" s="233" t="s">
        <v>275</v>
      </c>
      <c r="M1" s="237" t="s">
        <v>41</v>
      </c>
      <c r="N1" s="487" t="s">
        <v>354</v>
      </c>
      <c r="O1" s="238"/>
      <c r="P1" s="238"/>
      <c r="R1" s="619" t="s">
        <v>44</v>
      </c>
      <c r="S1" s="617"/>
      <c r="T1" s="617"/>
      <c r="U1" s="617"/>
    </row>
    <row r="2" spans="1:21" ht="29.25" customHeight="1">
      <c r="A2" s="620" t="s">
        <v>2</v>
      </c>
      <c r="B2" s="240" t="s">
        <v>92</v>
      </c>
      <c r="C2" s="241">
        <v>7.0000000000000007E-2</v>
      </c>
      <c r="D2" s="242">
        <v>1</v>
      </c>
      <c r="E2" s="242">
        <v>1</v>
      </c>
      <c r="F2" s="242">
        <v>1</v>
      </c>
      <c r="G2" s="242">
        <v>1</v>
      </c>
      <c r="H2" s="242">
        <v>0</v>
      </c>
      <c r="I2" s="242">
        <v>1</v>
      </c>
      <c r="J2" s="242">
        <v>1</v>
      </c>
      <c r="K2" s="242">
        <v>1</v>
      </c>
      <c r="L2" s="242">
        <v>1</v>
      </c>
      <c r="M2" s="479">
        <v>1</v>
      </c>
      <c r="N2" s="488">
        <f>SUM(D2:M2)</f>
        <v>9</v>
      </c>
      <c r="O2" s="243"/>
      <c r="P2" s="243"/>
      <c r="R2" s="597" t="s">
        <v>307</v>
      </c>
      <c r="S2" s="244" t="s">
        <v>146</v>
      </c>
      <c r="T2" s="245">
        <f>SUM(D16:M16)</f>
        <v>10</v>
      </c>
      <c r="U2" s="622">
        <f>SUM(T2:T5)/SUM(T2:T10)</f>
        <v>0.34523809523809523</v>
      </c>
    </row>
    <row r="3" spans="1:21" ht="15.75" thickBot="1">
      <c r="A3" s="621"/>
      <c r="B3" s="246" t="s">
        <v>120</v>
      </c>
      <c r="C3" s="247">
        <v>0.15</v>
      </c>
      <c r="D3" s="248">
        <v>1</v>
      </c>
      <c r="E3" s="248">
        <v>0</v>
      </c>
      <c r="F3" s="248">
        <v>1</v>
      </c>
      <c r="G3" s="248">
        <v>1</v>
      </c>
      <c r="H3" s="248">
        <v>1</v>
      </c>
      <c r="I3" s="248">
        <v>1</v>
      </c>
      <c r="J3" s="248">
        <v>0</v>
      </c>
      <c r="K3" s="248">
        <v>1</v>
      </c>
      <c r="L3" s="248">
        <v>0</v>
      </c>
      <c r="M3" s="480">
        <v>0</v>
      </c>
      <c r="N3" s="493">
        <f t="shared" ref="N3:N20" si="0">SUM(D3:M3)</f>
        <v>6</v>
      </c>
      <c r="O3" s="243"/>
      <c r="P3" s="243"/>
      <c r="R3" s="598"/>
      <c r="S3" s="249" t="s">
        <v>137</v>
      </c>
      <c r="T3" s="250">
        <f>SUM(D18:M18)</f>
        <v>5</v>
      </c>
      <c r="U3" s="623"/>
    </row>
    <row r="4" spans="1:21" ht="15.75" customHeight="1">
      <c r="A4" s="251" t="s">
        <v>51</v>
      </c>
      <c r="B4" s="252" t="s">
        <v>165</v>
      </c>
      <c r="C4" s="253">
        <v>0.04</v>
      </c>
      <c r="D4" s="254">
        <v>0</v>
      </c>
      <c r="E4" s="255">
        <v>1</v>
      </c>
      <c r="F4" s="255">
        <v>0</v>
      </c>
      <c r="G4" s="255">
        <v>0</v>
      </c>
      <c r="H4" s="255">
        <v>1</v>
      </c>
      <c r="I4" s="255">
        <v>1</v>
      </c>
      <c r="J4" s="255">
        <v>0</v>
      </c>
      <c r="K4" s="255">
        <v>0</v>
      </c>
      <c r="L4" s="255">
        <v>0</v>
      </c>
      <c r="M4" s="481">
        <v>0</v>
      </c>
      <c r="N4" s="494">
        <f t="shared" si="0"/>
        <v>3</v>
      </c>
      <c r="O4" s="243"/>
      <c r="P4" s="243"/>
      <c r="R4" s="598"/>
      <c r="S4" s="256" t="s">
        <v>308</v>
      </c>
      <c r="T4" s="257">
        <f>SUM(D17:M17)</f>
        <v>1</v>
      </c>
      <c r="U4" s="623"/>
    </row>
    <row r="5" spans="1:21" ht="14.25" customHeight="1" thickBot="1">
      <c r="A5" s="258"/>
      <c r="B5" s="259" t="s">
        <v>97</v>
      </c>
      <c r="C5" s="260">
        <v>0.03</v>
      </c>
      <c r="D5" s="261">
        <v>1</v>
      </c>
      <c r="E5" s="262">
        <v>0</v>
      </c>
      <c r="F5" s="262">
        <v>0</v>
      </c>
      <c r="G5" s="262">
        <v>0</v>
      </c>
      <c r="H5" s="262">
        <v>1</v>
      </c>
      <c r="I5" s="262">
        <v>0</v>
      </c>
      <c r="J5" s="262">
        <v>0</v>
      </c>
      <c r="K5" s="262">
        <v>0</v>
      </c>
      <c r="L5" s="262">
        <v>1</v>
      </c>
      <c r="M5" s="482">
        <v>0</v>
      </c>
      <c r="N5" s="489">
        <f t="shared" si="0"/>
        <v>3</v>
      </c>
      <c r="O5" s="243"/>
      <c r="P5" s="243"/>
      <c r="R5" s="599"/>
      <c r="S5" s="263" t="s">
        <v>309</v>
      </c>
      <c r="T5" s="264">
        <f>SUM(D19:M19,D20:M20)</f>
        <v>13</v>
      </c>
      <c r="U5" s="624"/>
    </row>
    <row r="6" spans="1:21" ht="20.25" customHeight="1">
      <c r="A6" s="613" t="s">
        <v>61</v>
      </c>
      <c r="B6" s="265" t="s">
        <v>159</v>
      </c>
      <c r="C6" s="266">
        <v>1</v>
      </c>
      <c r="D6" s="267">
        <v>1</v>
      </c>
      <c r="E6" s="268">
        <v>0</v>
      </c>
      <c r="F6" s="268">
        <v>1</v>
      </c>
      <c r="G6" s="268">
        <v>1</v>
      </c>
      <c r="H6" s="268">
        <v>0</v>
      </c>
      <c r="I6" s="268">
        <v>0</v>
      </c>
      <c r="J6" s="268">
        <v>0</v>
      </c>
      <c r="K6" s="268">
        <v>0</v>
      </c>
      <c r="L6" s="268">
        <v>0</v>
      </c>
      <c r="M6" s="483">
        <v>0</v>
      </c>
      <c r="N6" s="494">
        <f t="shared" si="0"/>
        <v>3</v>
      </c>
      <c r="O6" s="243"/>
      <c r="P6" s="243"/>
      <c r="R6" s="597" t="s">
        <v>109</v>
      </c>
      <c r="S6" s="244" t="s">
        <v>159</v>
      </c>
      <c r="T6" s="269">
        <f>SUM(D6:M6)</f>
        <v>3</v>
      </c>
      <c r="U6" s="600">
        <f>SUM(T6:T7)/SUM(T2:T10)</f>
        <v>7.1428571428571425E-2</v>
      </c>
    </row>
    <row r="7" spans="1:21" ht="14.25" customHeight="1" thickBot="1">
      <c r="A7" s="614"/>
      <c r="B7" s="270" t="s">
        <v>80</v>
      </c>
      <c r="C7" s="271">
        <v>3</v>
      </c>
      <c r="D7" s="272">
        <v>0</v>
      </c>
      <c r="E7" s="248">
        <v>0</v>
      </c>
      <c r="F7" s="248">
        <v>0</v>
      </c>
      <c r="G7" s="248">
        <v>0</v>
      </c>
      <c r="H7" s="248">
        <v>0</v>
      </c>
      <c r="I7" s="248">
        <v>2</v>
      </c>
      <c r="J7" s="248">
        <v>0</v>
      </c>
      <c r="K7" s="248">
        <v>1</v>
      </c>
      <c r="L7" s="248">
        <v>0</v>
      </c>
      <c r="M7" s="480">
        <v>0</v>
      </c>
      <c r="N7" s="492">
        <f t="shared" si="0"/>
        <v>3</v>
      </c>
      <c r="O7" s="243"/>
      <c r="P7" s="243"/>
      <c r="R7" s="599"/>
      <c r="S7" s="249" t="s">
        <v>80</v>
      </c>
      <c r="T7" s="273">
        <f>SUM(D7:M7)</f>
        <v>3</v>
      </c>
      <c r="U7" s="615"/>
    </row>
    <row r="8" spans="1:21" ht="14.25" customHeight="1">
      <c r="A8" s="595" t="s">
        <v>69</v>
      </c>
      <c r="B8" s="274" t="s">
        <v>310</v>
      </c>
      <c r="C8" s="266">
        <v>1</v>
      </c>
      <c r="D8" s="275">
        <v>0</v>
      </c>
      <c r="E8" s="276">
        <v>0</v>
      </c>
      <c r="F8" s="276">
        <v>0</v>
      </c>
      <c r="G8" s="276">
        <v>2</v>
      </c>
      <c r="H8" s="276">
        <v>8</v>
      </c>
      <c r="I8" s="276">
        <v>0</v>
      </c>
      <c r="J8" s="276">
        <v>10</v>
      </c>
      <c r="K8" s="276">
        <v>1</v>
      </c>
      <c r="L8" s="276">
        <v>9</v>
      </c>
      <c r="M8" s="484">
        <v>0</v>
      </c>
      <c r="N8" s="495">
        <f t="shared" si="0"/>
        <v>30</v>
      </c>
      <c r="O8" s="243"/>
      <c r="P8" s="243"/>
      <c r="R8" s="597" t="s">
        <v>111</v>
      </c>
      <c r="S8" s="244" t="s">
        <v>311</v>
      </c>
      <c r="T8" s="269">
        <f>SUM(D8:M8,D9:M9,D11:M11,D12:M12)</f>
        <v>43</v>
      </c>
      <c r="U8" s="600">
        <f>SUM(T8:T10)/SUM(T2:T10)</f>
        <v>0.58333333333333337</v>
      </c>
    </row>
    <row r="9" spans="1:21" ht="21" customHeight="1">
      <c r="A9" s="596"/>
      <c r="B9" s="240" t="s">
        <v>312</v>
      </c>
      <c r="C9" s="277">
        <v>1</v>
      </c>
      <c r="D9" s="278">
        <v>1</v>
      </c>
      <c r="E9" s="279">
        <v>0</v>
      </c>
      <c r="F9" s="279">
        <v>1</v>
      </c>
      <c r="G9" s="279">
        <v>0</v>
      </c>
      <c r="H9" s="279">
        <v>2</v>
      </c>
      <c r="I9" s="279">
        <v>0</v>
      </c>
      <c r="J9" s="279">
        <v>1</v>
      </c>
      <c r="K9" s="279">
        <v>1</v>
      </c>
      <c r="L9" s="279">
        <v>0</v>
      </c>
      <c r="M9" s="314">
        <v>1</v>
      </c>
      <c r="N9" s="491">
        <f t="shared" si="0"/>
        <v>7</v>
      </c>
      <c r="O9" s="243"/>
      <c r="P9" s="243"/>
      <c r="R9" s="598"/>
      <c r="S9" s="280" t="s">
        <v>97</v>
      </c>
      <c r="T9" s="281">
        <f>SUM(D5:M5)</f>
        <v>3</v>
      </c>
      <c r="U9" s="601"/>
    </row>
    <row r="10" spans="1:21" ht="14.25" customHeight="1" thickBot="1">
      <c r="A10" s="596"/>
      <c r="B10" s="240" t="s">
        <v>185</v>
      </c>
      <c r="C10" s="277">
        <v>1</v>
      </c>
      <c r="D10" s="282">
        <v>0</v>
      </c>
      <c r="E10" s="283">
        <v>1</v>
      </c>
      <c r="F10" s="283">
        <v>0</v>
      </c>
      <c r="G10" s="283">
        <v>0</v>
      </c>
      <c r="H10" s="283">
        <v>1</v>
      </c>
      <c r="I10" s="283">
        <v>1</v>
      </c>
      <c r="J10" s="283">
        <v>0</v>
      </c>
      <c r="K10" s="283">
        <v>0</v>
      </c>
      <c r="L10" s="283">
        <v>0</v>
      </c>
      <c r="M10" s="273">
        <v>0</v>
      </c>
      <c r="N10" s="491">
        <f t="shared" si="0"/>
        <v>3</v>
      </c>
      <c r="O10" s="243"/>
      <c r="P10" s="243"/>
      <c r="R10" s="599"/>
      <c r="S10" s="284" t="s">
        <v>313</v>
      </c>
      <c r="T10" s="285">
        <f>SUM(D4:M4)</f>
        <v>3</v>
      </c>
      <c r="U10" s="602"/>
    </row>
    <row r="11" spans="1:21">
      <c r="A11" s="596"/>
      <c r="B11" s="240" t="s">
        <v>314</v>
      </c>
      <c r="C11" s="277">
        <v>2</v>
      </c>
      <c r="D11" s="282">
        <v>0</v>
      </c>
      <c r="E11" s="283">
        <v>0</v>
      </c>
      <c r="F11" s="283">
        <v>1</v>
      </c>
      <c r="G11" s="283">
        <v>0</v>
      </c>
      <c r="H11" s="283">
        <v>0</v>
      </c>
      <c r="I11" s="283">
        <v>0</v>
      </c>
      <c r="J11" s="283">
        <v>0</v>
      </c>
      <c r="K11" s="283">
        <v>0</v>
      </c>
      <c r="L11" s="283">
        <v>0</v>
      </c>
      <c r="M11" s="273">
        <v>0</v>
      </c>
      <c r="N11" s="491">
        <f t="shared" si="0"/>
        <v>1</v>
      </c>
      <c r="O11" s="243"/>
      <c r="P11" s="243"/>
    </row>
    <row r="12" spans="1:21">
      <c r="A12" s="596"/>
      <c r="B12" s="240" t="s">
        <v>197</v>
      </c>
      <c r="C12" s="277">
        <v>3</v>
      </c>
      <c r="D12" s="282">
        <v>2</v>
      </c>
      <c r="E12" s="283">
        <v>0</v>
      </c>
      <c r="F12" s="283">
        <v>1</v>
      </c>
      <c r="G12" s="283">
        <v>1</v>
      </c>
      <c r="H12" s="283">
        <v>0</v>
      </c>
      <c r="I12" s="283">
        <v>0</v>
      </c>
      <c r="J12" s="283">
        <v>1</v>
      </c>
      <c r="K12" s="283">
        <v>0</v>
      </c>
      <c r="L12" s="283">
        <v>0</v>
      </c>
      <c r="M12" s="273">
        <v>0</v>
      </c>
      <c r="N12" s="493">
        <f t="shared" si="0"/>
        <v>5</v>
      </c>
      <c r="O12" s="243"/>
      <c r="P12" s="243"/>
    </row>
    <row r="13" spans="1:21">
      <c r="A13" s="596"/>
      <c r="B13" s="240" t="s">
        <v>315</v>
      </c>
      <c r="C13" s="277">
        <v>1</v>
      </c>
      <c r="D13" s="282">
        <v>0</v>
      </c>
      <c r="E13" s="283">
        <v>0</v>
      </c>
      <c r="F13" s="283">
        <v>0</v>
      </c>
      <c r="G13" s="283">
        <v>0</v>
      </c>
      <c r="H13" s="283">
        <v>1</v>
      </c>
      <c r="I13" s="283">
        <v>0</v>
      </c>
      <c r="J13" s="283">
        <v>0</v>
      </c>
      <c r="K13" s="283">
        <v>0</v>
      </c>
      <c r="L13" s="283">
        <v>0</v>
      </c>
      <c r="M13" s="273">
        <v>0</v>
      </c>
      <c r="N13" s="491">
        <f t="shared" si="0"/>
        <v>1</v>
      </c>
      <c r="O13" s="243"/>
      <c r="P13" s="243"/>
    </row>
    <row r="14" spans="1:21" ht="30">
      <c r="A14" s="596"/>
      <c r="B14" s="240" t="s">
        <v>316</v>
      </c>
      <c r="C14" s="277">
        <v>1</v>
      </c>
      <c r="D14" s="282">
        <v>0</v>
      </c>
      <c r="E14" s="283">
        <v>0</v>
      </c>
      <c r="F14" s="283">
        <v>0</v>
      </c>
      <c r="G14" s="283">
        <v>0</v>
      </c>
      <c r="H14" s="283">
        <v>0</v>
      </c>
      <c r="I14" s="283">
        <v>0</v>
      </c>
      <c r="J14" s="283">
        <v>0</v>
      </c>
      <c r="K14" s="283">
        <v>0</v>
      </c>
      <c r="L14" s="283">
        <v>1</v>
      </c>
      <c r="M14" s="273">
        <v>0</v>
      </c>
      <c r="N14" s="491">
        <f t="shared" si="0"/>
        <v>1</v>
      </c>
      <c r="O14" s="243"/>
      <c r="P14" s="243"/>
    </row>
    <row r="15" spans="1:21">
      <c r="A15" s="596"/>
      <c r="B15" s="240" t="s">
        <v>317</v>
      </c>
      <c r="C15" s="277">
        <v>1</v>
      </c>
      <c r="D15" s="286">
        <v>0</v>
      </c>
      <c r="E15" s="287">
        <v>0</v>
      </c>
      <c r="F15" s="287">
        <v>0</v>
      </c>
      <c r="G15" s="287">
        <v>0</v>
      </c>
      <c r="H15" s="287">
        <v>1</v>
      </c>
      <c r="I15" s="287">
        <v>0</v>
      </c>
      <c r="J15" s="287">
        <v>0</v>
      </c>
      <c r="K15" s="287">
        <v>0</v>
      </c>
      <c r="L15" s="287">
        <v>1</v>
      </c>
      <c r="M15" s="485">
        <v>0</v>
      </c>
      <c r="N15" s="491">
        <f t="shared" si="0"/>
        <v>2</v>
      </c>
      <c r="O15" s="243"/>
      <c r="P15" s="243"/>
    </row>
    <row r="16" spans="1:21">
      <c r="A16" s="596"/>
      <c r="B16" s="240" t="s">
        <v>146</v>
      </c>
      <c r="C16" s="277">
        <v>4</v>
      </c>
      <c r="D16" s="278">
        <v>0</v>
      </c>
      <c r="E16" s="279">
        <v>2</v>
      </c>
      <c r="F16" s="279">
        <v>0</v>
      </c>
      <c r="G16" s="279">
        <v>2</v>
      </c>
      <c r="H16" s="279">
        <v>0</v>
      </c>
      <c r="I16" s="279">
        <v>3</v>
      </c>
      <c r="J16" s="279">
        <v>1</v>
      </c>
      <c r="K16" s="279">
        <v>0</v>
      </c>
      <c r="L16" s="279">
        <v>1</v>
      </c>
      <c r="M16" s="314">
        <v>1</v>
      </c>
      <c r="N16" s="489">
        <f t="shared" si="0"/>
        <v>10</v>
      </c>
      <c r="O16" s="243"/>
      <c r="P16" s="243"/>
    </row>
    <row r="17" spans="1:16">
      <c r="A17" s="596"/>
      <c r="B17" s="288" t="s">
        <v>308</v>
      </c>
      <c r="C17" s="289">
        <v>4.5</v>
      </c>
      <c r="D17" s="282">
        <v>0</v>
      </c>
      <c r="E17" s="283">
        <v>0</v>
      </c>
      <c r="F17" s="283">
        <v>0</v>
      </c>
      <c r="G17" s="283">
        <v>0</v>
      </c>
      <c r="H17" s="283">
        <v>0</v>
      </c>
      <c r="I17" s="283">
        <v>0</v>
      </c>
      <c r="J17" s="283">
        <v>0</v>
      </c>
      <c r="K17" s="283">
        <v>0</v>
      </c>
      <c r="L17" s="283">
        <v>1</v>
      </c>
      <c r="M17" s="273">
        <v>0</v>
      </c>
      <c r="N17" s="491">
        <f t="shared" si="0"/>
        <v>1</v>
      </c>
      <c r="O17" s="243"/>
      <c r="P17" s="243"/>
    </row>
    <row r="18" spans="1:16">
      <c r="A18" s="596"/>
      <c r="B18" s="290" t="s">
        <v>137</v>
      </c>
      <c r="C18" s="291">
        <v>2</v>
      </c>
      <c r="D18" s="286">
        <v>0</v>
      </c>
      <c r="E18" s="287">
        <v>1</v>
      </c>
      <c r="F18" s="287">
        <v>0</v>
      </c>
      <c r="G18" s="287">
        <v>0</v>
      </c>
      <c r="H18" s="287">
        <v>0</v>
      </c>
      <c r="I18" s="287">
        <v>2</v>
      </c>
      <c r="J18" s="287">
        <v>1</v>
      </c>
      <c r="K18" s="287">
        <v>1</v>
      </c>
      <c r="L18" s="287">
        <v>0</v>
      </c>
      <c r="M18" s="485">
        <v>0</v>
      </c>
      <c r="N18" s="489">
        <f t="shared" si="0"/>
        <v>5</v>
      </c>
      <c r="O18" s="243"/>
      <c r="P18" s="243"/>
    </row>
    <row r="19" spans="1:16">
      <c r="A19" s="596"/>
      <c r="B19" s="292" t="s">
        <v>172</v>
      </c>
      <c r="C19" s="293">
        <v>1.5</v>
      </c>
      <c r="D19" s="294">
        <v>0</v>
      </c>
      <c r="E19" s="295">
        <v>0</v>
      </c>
      <c r="F19" s="295">
        <v>0</v>
      </c>
      <c r="G19" s="295">
        <v>0</v>
      </c>
      <c r="H19" s="295">
        <v>9</v>
      </c>
      <c r="I19" s="295">
        <v>0</v>
      </c>
      <c r="J19" s="295">
        <v>0</v>
      </c>
      <c r="K19" s="295">
        <v>0</v>
      </c>
      <c r="L19" s="295">
        <v>0</v>
      </c>
      <c r="M19" s="296">
        <v>0</v>
      </c>
      <c r="N19" s="491">
        <f t="shared" si="0"/>
        <v>9</v>
      </c>
      <c r="O19" s="243"/>
      <c r="P19" s="243"/>
    </row>
    <row r="20" spans="1:16" ht="15.75" customHeight="1" thickBot="1">
      <c r="A20" s="596"/>
      <c r="B20" s="297" t="s">
        <v>173</v>
      </c>
      <c r="C20" s="298">
        <v>2</v>
      </c>
      <c r="D20" s="299">
        <v>0</v>
      </c>
      <c r="E20" s="300">
        <v>0</v>
      </c>
      <c r="F20" s="300">
        <v>0</v>
      </c>
      <c r="G20" s="300">
        <v>0</v>
      </c>
      <c r="H20" s="300">
        <v>4</v>
      </c>
      <c r="I20" s="300">
        <v>0</v>
      </c>
      <c r="J20" s="300">
        <v>0</v>
      </c>
      <c r="K20" s="300">
        <v>0</v>
      </c>
      <c r="L20" s="300">
        <v>0</v>
      </c>
      <c r="M20" s="486">
        <v>0</v>
      </c>
      <c r="N20" s="492">
        <f t="shared" si="0"/>
        <v>4</v>
      </c>
      <c r="O20" s="243"/>
      <c r="P20" s="243"/>
    </row>
    <row r="21" spans="1:16">
      <c r="A21" s="301"/>
      <c r="N21" s="243"/>
      <c r="O21" s="243"/>
      <c r="P21" s="243"/>
    </row>
    <row r="22" spans="1:16">
      <c r="A22" s="302"/>
      <c r="N22" s="243"/>
      <c r="O22" s="243"/>
      <c r="P22" s="243"/>
    </row>
    <row r="23" spans="1:16">
      <c r="A23" s="603" t="s">
        <v>75</v>
      </c>
      <c r="B23" s="604"/>
      <c r="C23" s="604"/>
      <c r="D23" s="605">
        <f>25/60</f>
        <v>0.41666666666666669</v>
      </c>
      <c r="E23" s="605">
        <f>10/60</f>
        <v>0.16666666666666666</v>
      </c>
      <c r="F23" s="605">
        <f>22/60</f>
        <v>0.36666666666666664</v>
      </c>
      <c r="G23" s="605">
        <f>5/60</f>
        <v>8.3333333333333329E-2</v>
      </c>
      <c r="H23" s="605">
        <f>27/60</f>
        <v>0.45</v>
      </c>
      <c r="I23" s="605">
        <f>12/60</f>
        <v>0.2</v>
      </c>
      <c r="J23" s="607">
        <f>7/60</f>
        <v>0.11666666666666667</v>
      </c>
      <c r="K23" s="605">
        <f>16/60</f>
        <v>0.26666666666666666</v>
      </c>
      <c r="L23" s="609">
        <f>19/60</f>
        <v>0.31666666666666665</v>
      </c>
      <c r="M23" s="611">
        <f>6/60</f>
        <v>0.1</v>
      </c>
      <c r="N23" s="583"/>
      <c r="O23" s="583"/>
      <c r="P23" s="303"/>
    </row>
    <row r="24" spans="1:16" ht="15.75" thickBot="1">
      <c r="A24" s="588"/>
      <c r="B24" s="588"/>
      <c r="C24" s="588"/>
      <c r="D24" s="606"/>
      <c r="E24" s="606"/>
      <c r="F24" s="606"/>
      <c r="G24" s="606"/>
      <c r="H24" s="606"/>
      <c r="I24" s="606"/>
      <c r="J24" s="608"/>
      <c r="K24" s="606"/>
      <c r="L24" s="610"/>
      <c r="M24" s="612"/>
      <c r="N24" s="584"/>
      <c r="O24" s="584"/>
      <c r="P24" s="303"/>
    </row>
    <row r="25" spans="1:16">
      <c r="A25" s="592" t="s">
        <v>77</v>
      </c>
      <c r="B25" s="586"/>
      <c r="C25" s="586"/>
      <c r="D25" s="577">
        <f>SUMPRODUCT(D6:D20,$C6:$C20)*SUMPRODUCT(D2:D5,$C2:$C5)</f>
        <v>2</v>
      </c>
      <c r="E25" s="577">
        <f t="shared" ref="E25:M25" si="1">SUMPRODUCT(E6:E20,$C6:$C20)*SUMPRODUCT(E2:E5,$C2:$C5)</f>
        <v>1.2100000000000002</v>
      </c>
      <c r="F25" s="577">
        <f t="shared" si="1"/>
        <v>1.54</v>
      </c>
      <c r="G25" s="577">
        <f t="shared" si="1"/>
        <v>3.08</v>
      </c>
      <c r="H25" s="577">
        <f t="shared" si="1"/>
        <v>7.59</v>
      </c>
      <c r="I25" s="577">
        <f t="shared" si="1"/>
        <v>5.98</v>
      </c>
      <c r="J25" s="577">
        <f t="shared" si="1"/>
        <v>1.4000000000000001</v>
      </c>
      <c r="K25" s="577">
        <f t="shared" si="1"/>
        <v>1.54</v>
      </c>
      <c r="L25" s="579">
        <f t="shared" si="1"/>
        <v>1.9500000000000002</v>
      </c>
      <c r="M25" s="581">
        <f t="shared" si="1"/>
        <v>0.35000000000000003</v>
      </c>
      <c r="N25" s="583"/>
      <c r="O25" s="583"/>
      <c r="P25" s="583"/>
    </row>
    <row r="26" spans="1:16">
      <c r="A26" s="593"/>
      <c r="B26" s="594"/>
      <c r="C26" s="584"/>
      <c r="D26" s="589"/>
      <c r="E26" s="589"/>
      <c r="F26" s="589"/>
      <c r="G26" s="589"/>
      <c r="H26" s="589"/>
      <c r="I26" s="589"/>
      <c r="J26" s="589"/>
      <c r="K26" s="589"/>
      <c r="L26" s="590"/>
      <c r="M26" s="591"/>
      <c r="N26" s="583"/>
      <c r="O26" s="584"/>
      <c r="P26" s="584"/>
    </row>
    <row r="27" spans="1:16" ht="15.75" thickBot="1">
      <c r="A27" s="587"/>
      <c r="B27" s="588"/>
      <c r="C27" s="588"/>
      <c r="D27" s="578"/>
      <c r="E27" s="578"/>
      <c r="F27" s="578"/>
      <c r="G27" s="578"/>
      <c r="H27" s="578"/>
      <c r="I27" s="578"/>
      <c r="J27" s="578"/>
      <c r="K27" s="578"/>
      <c r="L27" s="580"/>
      <c r="M27" s="582"/>
      <c r="N27" s="583"/>
      <c r="O27" s="584"/>
      <c r="P27" s="584"/>
    </row>
    <row r="28" spans="1:16">
      <c r="A28" s="585" t="s">
        <v>76</v>
      </c>
      <c r="B28" s="586"/>
      <c r="C28" s="586"/>
      <c r="D28" s="577">
        <f t="shared" ref="D28:M28" si="2">SUMPRODUCT(D2:D20)/D23</f>
        <v>16.8</v>
      </c>
      <c r="E28" s="577">
        <f t="shared" si="2"/>
        <v>36</v>
      </c>
      <c r="F28" s="577">
        <f t="shared" si="2"/>
        <v>16.363636363636363</v>
      </c>
      <c r="G28" s="577">
        <f t="shared" si="2"/>
        <v>96</v>
      </c>
      <c r="H28" s="577">
        <f t="shared" si="2"/>
        <v>64.444444444444443</v>
      </c>
      <c r="I28" s="577">
        <f t="shared" si="2"/>
        <v>55</v>
      </c>
      <c r="J28" s="577">
        <f t="shared" si="2"/>
        <v>128.57142857142856</v>
      </c>
      <c r="K28" s="577">
        <f t="shared" si="2"/>
        <v>22.5</v>
      </c>
      <c r="L28" s="579">
        <f t="shared" si="2"/>
        <v>47.368421052631582</v>
      </c>
      <c r="M28" s="581">
        <f t="shared" si="2"/>
        <v>30</v>
      </c>
      <c r="N28" s="583"/>
      <c r="O28" s="583"/>
      <c r="P28" s="583"/>
    </row>
    <row r="29" spans="1:16" ht="15.75" thickBot="1">
      <c r="A29" s="587"/>
      <c r="B29" s="588"/>
      <c r="C29" s="588"/>
      <c r="D29" s="578"/>
      <c r="E29" s="578"/>
      <c r="F29" s="578"/>
      <c r="G29" s="578"/>
      <c r="H29" s="578"/>
      <c r="I29" s="578"/>
      <c r="J29" s="578"/>
      <c r="K29" s="578"/>
      <c r="L29" s="580"/>
      <c r="M29" s="582"/>
      <c r="N29" s="584"/>
      <c r="O29" s="584"/>
      <c r="P29" s="584"/>
    </row>
    <row r="30" spans="1:16">
      <c r="D30" s="243"/>
      <c r="E30" s="243"/>
      <c r="F30" s="243"/>
      <c r="G30" s="243"/>
      <c r="H30" s="243"/>
      <c r="I30" s="243"/>
      <c r="J30" s="243"/>
      <c r="K30" s="243"/>
      <c r="L30" s="243"/>
      <c r="M30" s="243"/>
      <c r="N30" s="243"/>
      <c r="O30" s="243"/>
      <c r="P30" s="243"/>
    </row>
    <row r="31" spans="1:16">
      <c r="D31" s="243"/>
      <c r="E31" s="243"/>
      <c r="F31" s="243"/>
      <c r="G31" s="243"/>
      <c r="H31" s="243"/>
      <c r="I31" s="243"/>
      <c r="J31" s="243"/>
      <c r="K31" s="243"/>
      <c r="L31" s="243"/>
      <c r="M31" s="243"/>
      <c r="N31" s="243"/>
      <c r="O31" s="243"/>
      <c r="P31" s="243"/>
    </row>
    <row r="32" spans="1:16">
      <c r="D32" s="243"/>
      <c r="E32" s="243"/>
      <c r="F32" s="243"/>
      <c r="G32" s="243"/>
      <c r="H32" s="243"/>
      <c r="I32" s="243"/>
      <c r="J32" s="243"/>
      <c r="K32" s="243"/>
      <c r="L32" s="243"/>
      <c r="M32" s="243"/>
      <c r="N32" s="243"/>
      <c r="O32" s="243"/>
      <c r="P32" s="243"/>
    </row>
    <row r="33" spans="4:17" ht="15.75" customHeight="1">
      <c r="D33" s="243"/>
      <c r="E33" s="243"/>
      <c r="F33" s="243"/>
      <c r="G33" s="243"/>
      <c r="H33" s="243"/>
      <c r="I33" s="243"/>
      <c r="J33" s="243"/>
      <c r="K33" s="243"/>
      <c r="L33" s="243"/>
      <c r="M33" s="243"/>
      <c r="N33" s="243"/>
      <c r="O33" s="243"/>
      <c r="P33" s="243"/>
    </row>
    <row r="35" spans="4:17" ht="14.25" customHeight="1">
      <c r="Q35" s="304"/>
    </row>
    <row r="36" spans="4:17" ht="14.25" customHeight="1">
      <c r="Q36" s="304"/>
    </row>
    <row r="37" spans="4:17">
      <c r="Q37" s="304"/>
    </row>
    <row r="38" spans="4:17">
      <c r="Q38" s="304"/>
    </row>
    <row r="39" spans="4:17" ht="43.5" customHeight="1"/>
    <row r="40" spans="4:17" ht="27" customHeight="1"/>
    <row r="41" spans="4:17" hidden="1"/>
    <row r="42" spans="4:17">
      <c r="O42" s="304"/>
      <c r="P42" s="304"/>
      <c r="Q42" s="304"/>
    </row>
    <row r="43" spans="4:17" ht="14.25" customHeight="1"/>
    <row r="45" spans="4:17" ht="14.25" customHeight="1"/>
  </sheetData>
  <mergeCells count="52">
    <mergeCell ref="A6:A7"/>
    <mergeCell ref="R6:R7"/>
    <mergeCell ref="U6:U7"/>
    <mergeCell ref="A1:C1"/>
    <mergeCell ref="R1:U1"/>
    <mergeCell ref="A2:A3"/>
    <mergeCell ref="R2:R5"/>
    <mergeCell ref="U2:U5"/>
    <mergeCell ref="O23:O24"/>
    <mergeCell ref="A8:A20"/>
    <mergeCell ref="R8:R10"/>
    <mergeCell ref="U8:U10"/>
    <mergeCell ref="A23:C24"/>
    <mergeCell ref="D23:D24"/>
    <mergeCell ref="E23:E24"/>
    <mergeCell ref="F23:F24"/>
    <mergeCell ref="G23:G24"/>
    <mergeCell ref="H23:H24"/>
    <mergeCell ref="I23:I24"/>
    <mergeCell ref="J23:J24"/>
    <mergeCell ref="K23:K24"/>
    <mergeCell ref="L23:L24"/>
    <mergeCell ref="M23:M24"/>
    <mergeCell ref="N23:N24"/>
    <mergeCell ref="N25:N27"/>
    <mergeCell ref="A25:C27"/>
    <mergeCell ref="D25:D27"/>
    <mergeCell ref="E25:E27"/>
    <mergeCell ref="F25:F27"/>
    <mergeCell ref="G25:G27"/>
    <mergeCell ref="H25:H27"/>
    <mergeCell ref="P28:P29"/>
    <mergeCell ref="O25:O27"/>
    <mergeCell ref="P25:P27"/>
    <mergeCell ref="A28:C29"/>
    <mergeCell ref="D28:D29"/>
    <mergeCell ref="E28:E29"/>
    <mergeCell ref="F28:F29"/>
    <mergeCell ref="G28:G29"/>
    <mergeCell ref="H28:H29"/>
    <mergeCell ref="I28:I29"/>
    <mergeCell ref="J28:J29"/>
    <mergeCell ref="I25:I27"/>
    <mergeCell ref="J25:J27"/>
    <mergeCell ref="K25:K27"/>
    <mergeCell ref="L25:L27"/>
    <mergeCell ref="M25:M27"/>
    <mergeCell ref="K28:K29"/>
    <mergeCell ref="L28:L29"/>
    <mergeCell ref="M28:M29"/>
    <mergeCell ref="N28:N29"/>
    <mergeCell ref="O28:O29"/>
  </mergeCells>
  <conditionalFormatting sqref="D6:M7">
    <cfRule type="colorScale" priority="2">
      <colorScale>
        <cfvo type="min"/>
        <cfvo type="percentile" val="50"/>
        <cfvo type="max"/>
        <color rgb="FF63BE7B"/>
        <color rgb="FFFCFCFF"/>
        <color rgb="FFF8696B"/>
      </colorScale>
    </cfRule>
  </conditionalFormatting>
  <conditionalFormatting sqref="T2:T4 T10 T6:T7">
    <cfRule type="colorScale" priority="3">
      <colorScale>
        <cfvo type="min"/>
        <cfvo type="max"/>
        <color rgb="FFFCFCFF"/>
        <color rgb="FFF8696B"/>
      </colorScale>
    </cfRule>
  </conditionalFormatting>
  <conditionalFormatting sqref="T8:T9">
    <cfRule type="colorScale" priority="4">
      <colorScale>
        <cfvo type="min"/>
        <cfvo type="max"/>
        <color rgb="FFFCFCFF"/>
        <color rgb="FFF8696B"/>
      </colorScale>
    </cfRule>
  </conditionalFormatting>
  <conditionalFormatting sqref="N23:O24 F23:F24 D25:P29">
    <cfRule type="colorScale" priority="5">
      <colorScale>
        <cfvo type="min"/>
        <cfvo type="max"/>
        <color rgb="FFFCFCFF"/>
        <color rgb="FFF8696B"/>
      </colorScale>
    </cfRule>
  </conditionalFormatting>
  <conditionalFormatting sqref="Y8">
    <cfRule type="notContainsBlanks" dxfId="3" priority="6">
      <formula>LEN(TRIM(Y8))&gt;0</formula>
    </cfRule>
  </conditionalFormatting>
  <conditionalFormatting sqref="D2:M3">
    <cfRule type="colorScale" priority="1">
      <colorScale>
        <cfvo type="min"/>
        <cfvo type="percentile" val="50"/>
        <cfvo type="max"/>
        <color rgb="FF63BE7B"/>
        <color rgb="FFFCFCFF"/>
        <color rgb="FFF8696B"/>
      </colorScale>
    </cfRule>
  </conditionalFormatting>
  <conditionalFormatting sqref="D16:M20 D30:P33 N20:P22">
    <cfRule type="colorScale" priority="7">
      <colorScale>
        <cfvo type="min"/>
        <cfvo type="percentile" val="50"/>
        <cfvo type="max"/>
        <color rgb="FF63BE7B"/>
        <color rgb="FFFCFCFF"/>
        <color rgb="FFF8696B"/>
      </colorScale>
    </cfRule>
  </conditionalFormatting>
  <conditionalFormatting sqref="D16:M20 D30:P33 N20:P22">
    <cfRule type="colorScale" priority="8">
      <colorScale>
        <cfvo type="min"/>
        <cfvo type="max"/>
        <color rgb="FFFCFCFF"/>
        <color rgb="FFF8696B"/>
      </colorScale>
    </cfRule>
  </conditionalFormatting>
  <conditionalFormatting sqref="D4:M5">
    <cfRule type="colorScale" priority="9">
      <colorScale>
        <cfvo type="min"/>
        <cfvo type="percentile" val="50"/>
        <cfvo type="max"/>
        <color rgb="FF63BE7B"/>
        <color rgb="FFFCFCFF"/>
        <color rgb="FFF8696B"/>
      </colorScale>
    </cfRule>
  </conditionalFormatting>
  <conditionalFormatting sqref="N2:P11 D2:M8 N3:N20">
    <cfRule type="colorScale" priority="10">
      <colorScale>
        <cfvo type="min"/>
        <cfvo type="max"/>
        <color rgb="FFFCFCFF"/>
        <color rgb="FFF8696B"/>
      </colorScale>
    </cfRule>
  </conditionalFormatting>
  <conditionalFormatting sqref="D23:E24 G23:M24">
    <cfRule type="colorScale" priority="11">
      <colorScale>
        <cfvo type="min"/>
        <cfvo type="max"/>
        <color rgb="FFFCFCFF"/>
        <color rgb="FFF8696B"/>
      </colorScale>
    </cfRule>
  </conditionalFormatting>
  <conditionalFormatting sqref="D8:M20">
    <cfRule type="colorScale" priority="12">
      <colorScale>
        <cfvo type="min"/>
        <cfvo type="percentile" val="50"/>
        <cfvo type="max"/>
        <color rgb="FF63BE7B"/>
        <color rgb="FFFCFCFF"/>
        <color rgb="FFF8696B"/>
      </colorScale>
    </cfRule>
  </conditionalFormatting>
  <conditionalFormatting sqref="D30:P33 D2:M20 N2:P22">
    <cfRule type="colorScale" priority="13">
      <colorScale>
        <cfvo type="min"/>
        <cfvo type="max"/>
        <color rgb="FFFCFCFF"/>
        <color rgb="FFF8696B"/>
      </colorScale>
    </cfRule>
  </conditionalFormatting>
  <pageMargins left="0.7" right="0.7" top="0.75" bottom="0.75" header="0.3" footer="0.3"/>
  <pageSetup paperSize="9" orientation="portrait"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C093D2A-8F4D-47AD-AF1B-B2C47F6325B4}">
  <sheetPr>
    <outlinePr summaryBelow="0" summaryRight="0"/>
  </sheetPr>
  <dimension ref="A1:U49"/>
  <sheetViews>
    <sheetView zoomScaleNormal="100" workbookViewId="0">
      <selection activeCell="O24" sqref="O24:O25"/>
    </sheetView>
  </sheetViews>
  <sheetFormatPr baseColWidth="10" defaultColWidth="17.28515625" defaultRowHeight="15" customHeight="1"/>
  <cols>
    <col min="1" max="1" width="14.85546875" style="239" customWidth="1"/>
    <col min="2" max="2" width="26.140625" style="239" customWidth="1"/>
    <col min="3" max="3" width="24.42578125" style="239" customWidth="1"/>
    <col min="4" max="5" width="5.85546875" style="239" customWidth="1"/>
    <col min="6" max="6" width="5.42578125" style="239" customWidth="1"/>
    <col min="7" max="7" width="5.7109375" style="239" customWidth="1"/>
    <col min="8" max="8" width="6.140625" style="239" customWidth="1"/>
    <col min="9" max="9" width="6" style="239" customWidth="1"/>
    <col min="10" max="10" width="5.85546875" style="239" customWidth="1"/>
    <col min="11" max="11" width="6.5703125" style="239" customWidth="1"/>
    <col min="12" max="12" width="5.7109375" style="239" customWidth="1"/>
    <col min="13" max="13" width="5.28515625" style="239" customWidth="1"/>
    <col min="14" max="15" width="5.7109375" style="239" customWidth="1"/>
    <col min="16" max="16" width="6.42578125" style="239" customWidth="1"/>
    <col min="17" max="17" width="2.28515625" style="239" customWidth="1"/>
    <col min="18" max="18" width="13" style="239" customWidth="1"/>
    <col min="19" max="19" width="21.42578125" style="239" customWidth="1"/>
    <col min="20" max="20" width="28" style="239" customWidth="1"/>
    <col min="21" max="21" width="17.28515625" style="239" customWidth="1"/>
    <col min="22" max="26" width="10.7109375" style="239" customWidth="1"/>
    <col min="27" max="16384" width="17.28515625" style="239"/>
  </cols>
  <sheetData>
    <row r="1" spans="1:21" ht="63.75" customHeight="1" thickBot="1">
      <c r="A1" s="616" t="s">
        <v>32</v>
      </c>
      <c r="B1" s="617"/>
      <c r="C1" s="618"/>
      <c r="D1" s="305" t="s">
        <v>33</v>
      </c>
      <c r="E1" s="306" t="s">
        <v>34</v>
      </c>
      <c r="F1" s="305" t="s">
        <v>35</v>
      </c>
      <c r="G1" s="306" t="s">
        <v>36</v>
      </c>
      <c r="H1" s="305" t="s">
        <v>37</v>
      </c>
      <c r="I1" s="306" t="s">
        <v>38</v>
      </c>
      <c r="J1" s="305" t="s">
        <v>39</v>
      </c>
      <c r="K1" s="306" t="s">
        <v>40</v>
      </c>
      <c r="L1" s="305" t="s">
        <v>41</v>
      </c>
      <c r="M1" s="307" t="s">
        <v>42</v>
      </c>
      <c r="N1" s="308" t="s">
        <v>318</v>
      </c>
      <c r="O1" s="500" t="s">
        <v>354</v>
      </c>
      <c r="P1" s="301"/>
      <c r="R1" s="619" t="s">
        <v>44</v>
      </c>
      <c r="S1" s="617"/>
      <c r="T1" s="617"/>
      <c r="U1" s="617"/>
    </row>
    <row r="2" spans="1:21" ht="29.25" customHeight="1">
      <c r="A2" s="620" t="s">
        <v>2</v>
      </c>
      <c r="B2" s="265" t="s">
        <v>92</v>
      </c>
      <c r="C2" s="309">
        <v>7.0000000000000007E-2</v>
      </c>
      <c r="D2" s="310">
        <v>1</v>
      </c>
      <c r="E2" s="310">
        <v>1</v>
      </c>
      <c r="F2" s="310">
        <v>1</v>
      </c>
      <c r="G2" s="310">
        <v>1</v>
      </c>
      <c r="H2" s="310">
        <v>1</v>
      </c>
      <c r="I2" s="310">
        <v>1</v>
      </c>
      <c r="J2" s="310">
        <v>1</v>
      </c>
      <c r="K2" s="310">
        <v>1</v>
      </c>
      <c r="L2" s="310">
        <v>1</v>
      </c>
      <c r="M2" s="245">
        <v>1</v>
      </c>
      <c r="N2" s="496">
        <v>1</v>
      </c>
      <c r="O2" s="488">
        <f>SUM(D2:N2)</f>
        <v>11</v>
      </c>
      <c r="P2" s="243"/>
      <c r="R2" s="597" t="s">
        <v>319</v>
      </c>
      <c r="S2" s="244" t="s">
        <v>146</v>
      </c>
      <c r="T2" s="269">
        <f>SUM(D18:N18)</f>
        <v>17</v>
      </c>
      <c r="U2" s="631">
        <f>SUM(T2:T5)/SUM(T2:T10)</f>
        <v>0.41249999999999998</v>
      </c>
    </row>
    <row r="3" spans="1:21" ht="15.75" customHeight="1" thickBot="1">
      <c r="A3" s="621"/>
      <c r="B3" s="240" t="s">
        <v>120</v>
      </c>
      <c r="C3" s="241">
        <v>0.15</v>
      </c>
      <c r="D3" s="283">
        <v>0</v>
      </c>
      <c r="E3" s="283">
        <v>1</v>
      </c>
      <c r="F3" s="283">
        <v>1</v>
      </c>
      <c r="G3" s="283">
        <v>1</v>
      </c>
      <c r="H3" s="283">
        <v>0</v>
      </c>
      <c r="I3" s="283">
        <v>0</v>
      </c>
      <c r="J3" s="283">
        <v>1</v>
      </c>
      <c r="K3" s="283">
        <v>1</v>
      </c>
      <c r="L3" s="283">
        <v>0</v>
      </c>
      <c r="M3" s="250">
        <v>1</v>
      </c>
      <c r="N3" s="497">
        <v>0</v>
      </c>
      <c r="O3" s="489">
        <f t="shared" ref="O3:O21" si="0">SUM(D3:N3)</f>
        <v>6</v>
      </c>
      <c r="P3" s="243"/>
      <c r="R3" s="598"/>
      <c r="S3" s="249" t="s">
        <v>137</v>
      </c>
      <c r="T3" s="273">
        <f>SUM(D21:M21)</f>
        <v>4</v>
      </c>
      <c r="U3" s="632"/>
    </row>
    <row r="4" spans="1:21" ht="15.75" customHeight="1">
      <c r="A4" s="620" t="s">
        <v>51</v>
      </c>
      <c r="B4" s="311" t="s">
        <v>165</v>
      </c>
      <c r="C4" s="309">
        <v>0.04</v>
      </c>
      <c r="D4" s="312">
        <v>1</v>
      </c>
      <c r="E4" s="310">
        <v>0</v>
      </c>
      <c r="F4" s="310">
        <v>0</v>
      </c>
      <c r="G4" s="310">
        <v>1</v>
      </c>
      <c r="H4" s="310">
        <v>0</v>
      </c>
      <c r="I4" s="310">
        <v>0</v>
      </c>
      <c r="J4" s="310">
        <v>0</v>
      </c>
      <c r="K4" s="310">
        <v>0</v>
      </c>
      <c r="L4" s="310">
        <v>0</v>
      </c>
      <c r="M4" s="245">
        <v>0</v>
      </c>
      <c r="N4" s="498">
        <v>0</v>
      </c>
      <c r="O4" s="488">
        <f t="shared" si="0"/>
        <v>2</v>
      </c>
      <c r="P4" s="243"/>
      <c r="R4" s="598"/>
      <c r="S4" s="313" t="s">
        <v>131</v>
      </c>
      <c r="T4" s="314">
        <f>SUM(D19:M19)</f>
        <v>7</v>
      </c>
      <c r="U4" s="632"/>
    </row>
    <row r="5" spans="1:21" ht="14.25" customHeight="1" thickBot="1">
      <c r="A5" s="621"/>
      <c r="B5" s="315" t="s">
        <v>97</v>
      </c>
      <c r="C5" s="260">
        <v>0.03</v>
      </c>
      <c r="D5" s="282">
        <v>0</v>
      </c>
      <c r="E5" s="283">
        <v>0</v>
      </c>
      <c r="F5" s="283">
        <v>0</v>
      </c>
      <c r="G5" s="283">
        <v>0</v>
      </c>
      <c r="H5" s="283">
        <v>0</v>
      </c>
      <c r="I5" s="283">
        <v>0</v>
      </c>
      <c r="J5" s="283">
        <v>1</v>
      </c>
      <c r="K5" s="283">
        <v>0</v>
      </c>
      <c r="L5" s="283">
        <v>1</v>
      </c>
      <c r="M5" s="250">
        <v>0</v>
      </c>
      <c r="N5" s="356">
        <v>1</v>
      </c>
      <c r="O5" s="489">
        <f t="shared" si="0"/>
        <v>3</v>
      </c>
      <c r="P5" s="243"/>
      <c r="R5" s="598"/>
      <c r="S5" s="316" t="s">
        <v>320</v>
      </c>
      <c r="T5" s="317">
        <f>SUM(D20:M20)</f>
        <v>5</v>
      </c>
      <c r="U5" s="632"/>
    </row>
    <row r="6" spans="1:21" ht="21" customHeight="1" thickBot="1">
      <c r="A6" s="621"/>
      <c r="B6" s="318" t="s">
        <v>167</v>
      </c>
      <c r="C6" s="247">
        <v>0.04</v>
      </c>
      <c r="D6" s="319">
        <v>0</v>
      </c>
      <c r="E6" s="320">
        <v>0</v>
      </c>
      <c r="F6" s="320">
        <v>1</v>
      </c>
      <c r="G6" s="320">
        <v>0</v>
      </c>
      <c r="H6" s="320">
        <v>0</v>
      </c>
      <c r="I6" s="320">
        <v>2</v>
      </c>
      <c r="J6" s="320">
        <v>0</v>
      </c>
      <c r="K6" s="320">
        <v>0</v>
      </c>
      <c r="L6" s="320">
        <v>0</v>
      </c>
      <c r="M6" s="321">
        <v>0</v>
      </c>
      <c r="N6" s="497">
        <v>0</v>
      </c>
      <c r="O6" s="489">
        <f t="shared" si="0"/>
        <v>3</v>
      </c>
      <c r="P6" s="243"/>
      <c r="R6" s="598" t="s">
        <v>109</v>
      </c>
      <c r="S6" s="313" t="s">
        <v>321</v>
      </c>
      <c r="T6" s="314">
        <f>SUM(D7:N7)</f>
        <v>6</v>
      </c>
      <c r="U6" s="632">
        <f>SUM(T6:T7)/SUM(T2:T10)</f>
        <v>0.21249999999999999</v>
      </c>
    </row>
    <row r="7" spans="1:21" ht="14.25" customHeight="1" thickBot="1">
      <c r="A7" s="627" t="s">
        <v>61</v>
      </c>
      <c r="B7" s="322" t="s">
        <v>321</v>
      </c>
      <c r="C7" s="323">
        <v>4</v>
      </c>
      <c r="D7" s="278">
        <v>0</v>
      </c>
      <c r="E7" s="279">
        <v>0</v>
      </c>
      <c r="F7" s="279">
        <v>2</v>
      </c>
      <c r="G7" s="279">
        <v>0</v>
      </c>
      <c r="H7" s="279">
        <v>0</v>
      </c>
      <c r="I7" s="279">
        <v>0</v>
      </c>
      <c r="J7" s="279">
        <v>0</v>
      </c>
      <c r="K7" s="279">
        <v>2</v>
      </c>
      <c r="L7" s="279">
        <v>0</v>
      </c>
      <c r="M7" s="324">
        <v>2</v>
      </c>
      <c r="N7" s="499">
        <v>0</v>
      </c>
      <c r="O7" s="488">
        <f t="shared" si="0"/>
        <v>6</v>
      </c>
      <c r="P7" s="243"/>
      <c r="R7" s="598"/>
      <c r="S7" s="316" t="s">
        <v>160</v>
      </c>
      <c r="T7" s="317">
        <f>SUM(D8:N8)</f>
        <v>11</v>
      </c>
      <c r="U7" s="632"/>
    </row>
    <row r="8" spans="1:21" ht="14.25" customHeight="1" thickBot="1">
      <c r="A8" s="628"/>
      <c r="B8" s="325" t="s">
        <v>160</v>
      </c>
      <c r="C8" s="326">
        <v>2</v>
      </c>
      <c r="D8" s="327">
        <v>0</v>
      </c>
      <c r="E8" s="328">
        <v>1</v>
      </c>
      <c r="F8" s="329">
        <v>2</v>
      </c>
      <c r="G8" s="329">
        <v>1</v>
      </c>
      <c r="H8" s="329">
        <v>0</v>
      </c>
      <c r="I8" s="329">
        <v>0</v>
      </c>
      <c r="J8" s="329">
        <v>4</v>
      </c>
      <c r="K8" s="329">
        <v>2</v>
      </c>
      <c r="L8" s="329">
        <v>0</v>
      </c>
      <c r="M8" s="330">
        <v>1</v>
      </c>
      <c r="N8" s="498">
        <v>0</v>
      </c>
      <c r="O8" s="489">
        <f t="shared" si="0"/>
        <v>11</v>
      </c>
      <c r="P8" s="243"/>
      <c r="R8" s="598" t="s">
        <v>111</v>
      </c>
      <c r="S8" s="331" t="s">
        <v>311</v>
      </c>
      <c r="T8" s="332">
        <f>SUM(D9:N9,D12:N12,D13:N13)</f>
        <v>25</v>
      </c>
      <c r="U8" s="601">
        <f>SUM(T8:T10)/SUM(T2:T10)</f>
        <v>0.375</v>
      </c>
    </row>
    <row r="9" spans="1:21">
      <c r="A9" s="627" t="s">
        <v>69</v>
      </c>
      <c r="B9" s="333" t="s">
        <v>141</v>
      </c>
      <c r="C9" s="334">
        <v>1</v>
      </c>
      <c r="D9" s="335">
        <v>0</v>
      </c>
      <c r="E9" s="336">
        <v>0</v>
      </c>
      <c r="F9" s="336">
        <v>1</v>
      </c>
      <c r="G9" s="336">
        <v>0</v>
      </c>
      <c r="H9" s="336">
        <v>0</v>
      </c>
      <c r="I9" s="336">
        <v>10</v>
      </c>
      <c r="J9" s="336">
        <v>0</v>
      </c>
      <c r="K9" s="336">
        <v>5</v>
      </c>
      <c r="L9" s="336">
        <v>1</v>
      </c>
      <c r="M9" s="336">
        <v>0</v>
      </c>
      <c r="N9" s="496">
        <v>2</v>
      </c>
      <c r="O9" s="488">
        <f t="shared" si="0"/>
        <v>19</v>
      </c>
      <c r="P9" s="303"/>
      <c r="R9" s="598"/>
      <c r="S9" s="337" t="s">
        <v>97</v>
      </c>
      <c r="T9" s="314">
        <f>SUM(D5:N5)</f>
        <v>3</v>
      </c>
      <c r="U9" s="601"/>
    </row>
    <row r="10" spans="1:21" ht="14.25" customHeight="1">
      <c r="A10" s="628"/>
      <c r="B10" s="338" t="s">
        <v>217</v>
      </c>
      <c r="C10" s="339">
        <v>1</v>
      </c>
      <c r="D10" s="335">
        <v>0</v>
      </c>
      <c r="E10" s="340">
        <v>0</v>
      </c>
      <c r="F10" s="340">
        <v>1</v>
      </c>
      <c r="G10" s="340">
        <v>0</v>
      </c>
      <c r="H10" s="340">
        <v>0</v>
      </c>
      <c r="I10" s="340">
        <v>2</v>
      </c>
      <c r="J10" s="340">
        <v>0</v>
      </c>
      <c r="K10" s="340">
        <v>0</v>
      </c>
      <c r="L10" s="340">
        <v>0</v>
      </c>
      <c r="M10" s="340">
        <v>0</v>
      </c>
      <c r="N10" s="498">
        <v>0</v>
      </c>
      <c r="O10" s="489">
        <f t="shared" si="0"/>
        <v>3</v>
      </c>
      <c r="P10" s="303"/>
      <c r="R10" s="598"/>
      <c r="S10" s="341" t="s">
        <v>313</v>
      </c>
      <c r="T10" s="281">
        <f>SUM(D4:N4)</f>
        <v>2</v>
      </c>
      <c r="U10" s="601"/>
    </row>
    <row r="11" spans="1:21">
      <c r="A11" s="628"/>
      <c r="B11" s="342" t="s">
        <v>322</v>
      </c>
      <c r="C11" s="343">
        <v>1</v>
      </c>
      <c r="D11" s="344">
        <v>1</v>
      </c>
      <c r="E11" s="345">
        <v>0</v>
      </c>
      <c r="F11" s="345">
        <v>0</v>
      </c>
      <c r="G11" s="345">
        <v>1</v>
      </c>
      <c r="H11" s="345">
        <v>0</v>
      </c>
      <c r="I11" s="345">
        <v>0</v>
      </c>
      <c r="J11" s="345">
        <v>0</v>
      </c>
      <c r="K11" s="345">
        <v>0</v>
      </c>
      <c r="L11" s="345">
        <v>0</v>
      </c>
      <c r="M11" s="345">
        <v>0</v>
      </c>
      <c r="N11" s="356">
        <v>0</v>
      </c>
      <c r="O11" s="489">
        <f t="shared" si="0"/>
        <v>2</v>
      </c>
      <c r="P11" s="303"/>
      <c r="R11" s="346"/>
      <c r="S11" s="303"/>
      <c r="T11" s="303"/>
      <c r="U11" s="347"/>
    </row>
    <row r="12" spans="1:21">
      <c r="A12" s="628"/>
      <c r="B12" s="348" t="s">
        <v>323</v>
      </c>
      <c r="C12" s="349">
        <v>2</v>
      </c>
      <c r="D12" s="350">
        <v>1</v>
      </c>
      <c r="E12" s="279">
        <v>1</v>
      </c>
      <c r="F12" s="279">
        <v>0</v>
      </c>
      <c r="G12" s="279">
        <v>0</v>
      </c>
      <c r="H12" s="279">
        <v>0</v>
      </c>
      <c r="I12" s="279">
        <v>0</v>
      </c>
      <c r="J12" s="279">
        <v>0</v>
      </c>
      <c r="K12" s="279">
        <v>0</v>
      </c>
      <c r="L12" s="279">
        <v>0</v>
      </c>
      <c r="M12" s="324">
        <v>0</v>
      </c>
      <c r="N12" s="356">
        <v>0</v>
      </c>
      <c r="O12" s="489">
        <f t="shared" si="0"/>
        <v>2</v>
      </c>
      <c r="P12" s="243"/>
    </row>
    <row r="13" spans="1:21">
      <c r="A13" s="628"/>
      <c r="B13" s="351" t="s">
        <v>197</v>
      </c>
      <c r="C13" s="352">
        <v>3</v>
      </c>
      <c r="D13" s="282">
        <v>1</v>
      </c>
      <c r="E13" s="283">
        <v>1</v>
      </c>
      <c r="F13" s="283">
        <v>1</v>
      </c>
      <c r="G13" s="283">
        <v>0</v>
      </c>
      <c r="H13" s="283">
        <v>0</v>
      </c>
      <c r="I13" s="283">
        <v>1</v>
      </c>
      <c r="J13" s="283">
        <v>0</v>
      </c>
      <c r="K13" s="283">
        <v>0</v>
      </c>
      <c r="L13" s="283">
        <v>0</v>
      </c>
      <c r="M13" s="250">
        <v>0</v>
      </c>
      <c r="N13" s="356">
        <v>0</v>
      </c>
      <c r="O13" s="489">
        <f t="shared" si="0"/>
        <v>4</v>
      </c>
      <c r="P13" s="243"/>
    </row>
    <row r="14" spans="1:21">
      <c r="A14" s="628"/>
      <c r="B14" s="240" t="s">
        <v>324</v>
      </c>
      <c r="C14" s="277">
        <v>2</v>
      </c>
      <c r="D14" s="282">
        <v>0</v>
      </c>
      <c r="E14" s="283">
        <v>0</v>
      </c>
      <c r="F14" s="283">
        <v>0</v>
      </c>
      <c r="G14" s="283">
        <v>2</v>
      </c>
      <c r="H14" s="283">
        <v>0</v>
      </c>
      <c r="I14" s="283">
        <v>0</v>
      </c>
      <c r="J14" s="283">
        <v>1</v>
      </c>
      <c r="K14" s="283">
        <v>0</v>
      </c>
      <c r="L14" s="283">
        <v>0</v>
      </c>
      <c r="M14" s="250">
        <v>0</v>
      </c>
      <c r="N14" s="356">
        <v>0</v>
      </c>
      <c r="O14" s="489">
        <f t="shared" si="0"/>
        <v>3</v>
      </c>
      <c r="P14" s="243"/>
    </row>
    <row r="15" spans="1:21">
      <c r="A15" s="628"/>
      <c r="B15" s="240" t="s">
        <v>315</v>
      </c>
      <c r="C15" s="277">
        <v>1</v>
      </c>
      <c r="D15" s="282">
        <v>0</v>
      </c>
      <c r="E15" s="283">
        <v>0</v>
      </c>
      <c r="F15" s="283">
        <v>0</v>
      </c>
      <c r="G15" s="283">
        <v>0</v>
      </c>
      <c r="H15" s="283">
        <v>0</v>
      </c>
      <c r="I15" s="283">
        <v>1</v>
      </c>
      <c r="J15" s="283">
        <v>0</v>
      </c>
      <c r="K15" s="283">
        <v>1</v>
      </c>
      <c r="L15" s="283">
        <v>0</v>
      </c>
      <c r="M15" s="250">
        <v>0</v>
      </c>
      <c r="N15" s="356">
        <v>0</v>
      </c>
      <c r="O15" s="489">
        <f t="shared" si="0"/>
        <v>2</v>
      </c>
      <c r="P15" s="243"/>
    </row>
    <row r="16" spans="1:21">
      <c r="A16" s="628"/>
      <c r="B16" s="240" t="s">
        <v>104</v>
      </c>
      <c r="C16" s="277">
        <v>5</v>
      </c>
      <c r="D16" s="282">
        <v>1</v>
      </c>
      <c r="E16" s="283">
        <v>0</v>
      </c>
      <c r="F16" s="283">
        <v>0</v>
      </c>
      <c r="G16" s="283">
        <v>0</v>
      </c>
      <c r="H16" s="283">
        <v>0</v>
      </c>
      <c r="I16" s="283">
        <v>0</v>
      </c>
      <c r="J16" s="283">
        <v>2</v>
      </c>
      <c r="K16" s="283">
        <v>0</v>
      </c>
      <c r="L16" s="283">
        <v>0</v>
      </c>
      <c r="M16" s="250">
        <v>0</v>
      </c>
      <c r="N16" s="356">
        <v>0</v>
      </c>
      <c r="O16" s="489">
        <f t="shared" si="0"/>
        <v>3</v>
      </c>
      <c r="P16" s="243"/>
    </row>
    <row r="17" spans="1:16">
      <c r="A17" s="628"/>
      <c r="B17" s="353" t="s">
        <v>218</v>
      </c>
      <c r="C17" s="277">
        <v>1</v>
      </c>
      <c r="D17" s="282">
        <v>0</v>
      </c>
      <c r="E17" s="283">
        <v>0</v>
      </c>
      <c r="F17" s="283">
        <v>0</v>
      </c>
      <c r="G17" s="283">
        <v>0</v>
      </c>
      <c r="H17" s="283">
        <v>0</v>
      </c>
      <c r="I17" s="283">
        <v>0</v>
      </c>
      <c r="J17" s="283">
        <v>1</v>
      </c>
      <c r="K17" s="283">
        <v>0</v>
      </c>
      <c r="L17" s="283">
        <v>1</v>
      </c>
      <c r="M17" s="250">
        <v>0</v>
      </c>
      <c r="N17" s="356">
        <v>1</v>
      </c>
      <c r="O17" s="489">
        <f t="shared" si="0"/>
        <v>3</v>
      </c>
      <c r="P17" s="243"/>
    </row>
    <row r="18" spans="1:16">
      <c r="A18" s="628"/>
      <c r="B18" s="240" t="s">
        <v>146</v>
      </c>
      <c r="C18" s="277">
        <v>4</v>
      </c>
      <c r="D18" s="282">
        <v>1</v>
      </c>
      <c r="E18" s="283">
        <v>2</v>
      </c>
      <c r="F18" s="283">
        <v>1</v>
      </c>
      <c r="G18" s="283">
        <v>3</v>
      </c>
      <c r="H18" s="283">
        <v>1</v>
      </c>
      <c r="I18" s="283">
        <v>1</v>
      </c>
      <c r="J18" s="283">
        <v>2</v>
      </c>
      <c r="K18" s="283">
        <v>3</v>
      </c>
      <c r="L18" s="283">
        <v>2</v>
      </c>
      <c r="M18" s="250">
        <v>0</v>
      </c>
      <c r="N18" s="356">
        <v>1</v>
      </c>
      <c r="O18" s="489">
        <f t="shared" si="0"/>
        <v>17</v>
      </c>
      <c r="P18" s="243"/>
    </row>
    <row r="19" spans="1:16">
      <c r="A19" s="628"/>
      <c r="B19" s="288" t="s">
        <v>131</v>
      </c>
      <c r="C19" s="289">
        <v>6</v>
      </c>
      <c r="D19" s="286">
        <v>0</v>
      </c>
      <c r="E19" s="287">
        <v>0</v>
      </c>
      <c r="F19" s="287">
        <v>1</v>
      </c>
      <c r="G19" s="287">
        <v>2</v>
      </c>
      <c r="H19" s="287">
        <v>0</v>
      </c>
      <c r="I19" s="287">
        <v>1</v>
      </c>
      <c r="J19" s="287">
        <v>1</v>
      </c>
      <c r="K19" s="287">
        <v>2</v>
      </c>
      <c r="L19" s="287">
        <v>0</v>
      </c>
      <c r="M19" s="257">
        <v>0</v>
      </c>
      <c r="N19" s="356">
        <v>0</v>
      </c>
      <c r="O19" s="489">
        <f t="shared" si="0"/>
        <v>7</v>
      </c>
      <c r="P19" s="243"/>
    </row>
    <row r="20" spans="1:16" ht="15.75" customHeight="1">
      <c r="A20" s="628"/>
      <c r="B20" s="354" t="s">
        <v>320</v>
      </c>
      <c r="C20" s="355">
        <v>7</v>
      </c>
      <c r="D20" s="278">
        <v>0</v>
      </c>
      <c r="E20" s="279">
        <v>0</v>
      </c>
      <c r="F20" s="279">
        <v>0</v>
      </c>
      <c r="G20" s="279">
        <v>0</v>
      </c>
      <c r="H20" s="279">
        <v>1</v>
      </c>
      <c r="I20" s="279">
        <v>1</v>
      </c>
      <c r="J20" s="279">
        <v>1</v>
      </c>
      <c r="K20" s="279">
        <v>1</v>
      </c>
      <c r="L20" s="279">
        <v>1</v>
      </c>
      <c r="M20" s="324">
        <v>0</v>
      </c>
      <c r="N20" s="356">
        <v>0</v>
      </c>
      <c r="O20" s="489">
        <f t="shared" si="0"/>
        <v>5</v>
      </c>
      <c r="P20" s="243"/>
    </row>
    <row r="21" spans="1:16" ht="15.75" thickBot="1">
      <c r="A21" s="628"/>
      <c r="B21" s="270" t="s">
        <v>137</v>
      </c>
      <c r="C21" s="357">
        <v>2</v>
      </c>
      <c r="D21" s="319">
        <v>0</v>
      </c>
      <c r="E21" s="320">
        <v>1</v>
      </c>
      <c r="F21" s="320">
        <v>0</v>
      </c>
      <c r="G21" s="320">
        <v>0</v>
      </c>
      <c r="H21" s="320">
        <v>0</v>
      </c>
      <c r="I21" s="320">
        <v>1</v>
      </c>
      <c r="J21" s="320">
        <v>0</v>
      </c>
      <c r="K21" s="320">
        <v>1</v>
      </c>
      <c r="L21" s="320">
        <v>0</v>
      </c>
      <c r="M21" s="321">
        <v>1</v>
      </c>
      <c r="N21" s="298">
        <v>0</v>
      </c>
      <c r="O21" s="490">
        <f t="shared" si="0"/>
        <v>4</v>
      </c>
      <c r="P21" s="243"/>
    </row>
    <row r="22" spans="1:16">
      <c r="A22" s="358"/>
      <c r="B22" s="359"/>
      <c r="C22" s="359"/>
      <c r="N22" s="243"/>
      <c r="O22" s="243"/>
      <c r="P22" s="243"/>
    </row>
    <row r="23" spans="1:16">
      <c r="A23" s="360"/>
      <c r="B23" s="361"/>
      <c r="C23" s="362"/>
      <c r="D23" s="243"/>
      <c r="E23" s="243"/>
      <c r="F23" s="243"/>
      <c r="G23" s="243"/>
      <c r="H23" s="243"/>
      <c r="I23" s="243"/>
      <c r="J23" s="243"/>
      <c r="K23" s="243"/>
      <c r="L23" s="243"/>
      <c r="M23" s="243"/>
      <c r="N23" s="243"/>
      <c r="O23" s="243"/>
      <c r="P23" s="243"/>
    </row>
    <row r="24" spans="1:16">
      <c r="A24" s="603" t="s">
        <v>75</v>
      </c>
      <c r="B24" s="604"/>
      <c r="C24" s="604"/>
      <c r="D24" s="605">
        <f>14/60</f>
        <v>0.23333333333333334</v>
      </c>
      <c r="E24" s="605">
        <f>8/60</f>
        <v>0.13333333333333333</v>
      </c>
      <c r="F24" s="605">
        <f>5/60</f>
        <v>8.3333333333333329E-2</v>
      </c>
      <c r="G24" s="605">
        <f>18/60</f>
        <v>0.3</v>
      </c>
      <c r="H24" s="605">
        <f>12/60</f>
        <v>0.2</v>
      </c>
      <c r="I24" s="607">
        <f>2/60</f>
        <v>3.3333333333333333E-2</v>
      </c>
      <c r="J24" s="605">
        <f>10/60</f>
        <v>0.16666666666666666</v>
      </c>
      <c r="K24" s="605">
        <f>13/60</f>
        <v>0.21666666666666667</v>
      </c>
      <c r="L24" s="607">
        <f>26/60</f>
        <v>0.43333333333333335</v>
      </c>
      <c r="M24" s="629">
        <f>6/60</f>
        <v>0.1</v>
      </c>
      <c r="N24" s="625">
        <f>21/60</f>
        <v>0.35</v>
      </c>
      <c r="O24" s="583"/>
      <c r="P24" s="583"/>
    </row>
    <row r="25" spans="1:16" ht="15.75" thickBot="1">
      <c r="A25" s="588"/>
      <c r="B25" s="588"/>
      <c r="C25" s="588"/>
      <c r="D25" s="606"/>
      <c r="E25" s="606"/>
      <c r="F25" s="606"/>
      <c r="G25" s="606"/>
      <c r="H25" s="606"/>
      <c r="I25" s="608"/>
      <c r="J25" s="606"/>
      <c r="K25" s="606"/>
      <c r="L25" s="608"/>
      <c r="M25" s="630"/>
      <c r="N25" s="626"/>
      <c r="O25" s="584"/>
      <c r="P25" s="584"/>
    </row>
    <row r="26" spans="1:16">
      <c r="A26" s="592" t="s">
        <v>77</v>
      </c>
      <c r="B26" s="586"/>
      <c r="C26" s="586"/>
      <c r="D26" s="577">
        <f>SUMPRODUCT(D7:D21,$C7:$C21)*SUMPRODUCT(D2:D6,$C2:$C6)</f>
        <v>1.6500000000000001</v>
      </c>
      <c r="E26" s="577">
        <f t="shared" ref="E26:N26" si="1">SUMPRODUCT(E7:E21,$C7:$C21)*SUMPRODUCT(E2:E6,$C2:$C6)</f>
        <v>3.74</v>
      </c>
      <c r="F26" s="577">
        <f t="shared" si="1"/>
        <v>7.0200000000000005</v>
      </c>
      <c r="G26" s="577">
        <f t="shared" si="1"/>
        <v>8.06</v>
      </c>
      <c r="H26" s="577">
        <f t="shared" si="1"/>
        <v>0.77</v>
      </c>
      <c r="I26" s="577">
        <f t="shared" si="1"/>
        <v>5.2500000000000009</v>
      </c>
      <c r="J26" s="577">
        <f t="shared" si="1"/>
        <v>10.5</v>
      </c>
      <c r="K26" s="577">
        <f t="shared" si="1"/>
        <v>11.22</v>
      </c>
      <c r="L26" s="577">
        <f t="shared" si="1"/>
        <v>1.7000000000000002</v>
      </c>
      <c r="M26" s="579">
        <f t="shared" si="1"/>
        <v>2.64</v>
      </c>
      <c r="N26" s="625">
        <f t="shared" si="1"/>
        <v>0.70000000000000007</v>
      </c>
      <c r="O26" s="583"/>
      <c r="P26" s="583"/>
    </row>
    <row r="27" spans="1:16">
      <c r="A27" s="593"/>
      <c r="B27" s="594"/>
      <c r="C27" s="584"/>
      <c r="D27" s="589"/>
      <c r="E27" s="589"/>
      <c r="F27" s="589"/>
      <c r="G27" s="589"/>
      <c r="H27" s="589"/>
      <c r="I27" s="589"/>
      <c r="J27" s="589"/>
      <c r="K27" s="589"/>
      <c r="L27" s="589"/>
      <c r="M27" s="590"/>
      <c r="N27" s="626"/>
      <c r="O27" s="583"/>
      <c r="P27" s="584"/>
    </row>
    <row r="28" spans="1:16" ht="15.75" thickBot="1">
      <c r="A28" s="587"/>
      <c r="B28" s="588"/>
      <c r="C28" s="588"/>
      <c r="D28" s="578"/>
      <c r="E28" s="578"/>
      <c r="F28" s="578"/>
      <c r="G28" s="578"/>
      <c r="H28" s="578"/>
      <c r="I28" s="578"/>
      <c r="J28" s="578"/>
      <c r="K28" s="578"/>
      <c r="L28" s="578"/>
      <c r="M28" s="580"/>
      <c r="N28" s="626"/>
      <c r="O28" s="583"/>
      <c r="P28" s="584"/>
    </row>
    <row r="29" spans="1:16">
      <c r="A29" s="585" t="s">
        <v>76</v>
      </c>
      <c r="B29" s="586"/>
      <c r="C29" s="586"/>
      <c r="D29" s="577">
        <f>SUMPRODUCT(D2:D21)/D24</f>
        <v>30</v>
      </c>
      <c r="E29" s="577">
        <f t="shared" ref="E29:N29" si="2">SUMPRODUCT(E2:E21)/E24</f>
        <v>60</v>
      </c>
      <c r="F29" s="577">
        <f t="shared" si="2"/>
        <v>144</v>
      </c>
      <c r="G29" s="577">
        <f t="shared" si="2"/>
        <v>40</v>
      </c>
      <c r="H29" s="577">
        <f t="shared" si="2"/>
        <v>15</v>
      </c>
      <c r="I29" s="577">
        <f t="shared" si="2"/>
        <v>630</v>
      </c>
      <c r="J29" s="577">
        <f t="shared" si="2"/>
        <v>90</v>
      </c>
      <c r="K29" s="577">
        <f t="shared" si="2"/>
        <v>87.692307692307693</v>
      </c>
      <c r="L29" s="577">
        <f t="shared" si="2"/>
        <v>16.153846153846153</v>
      </c>
      <c r="M29" s="579">
        <f t="shared" si="2"/>
        <v>60</v>
      </c>
      <c r="N29" s="625">
        <f t="shared" si="2"/>
        <v>17.142857142857142</v>
      </c>
      <c r="O29" s="583"/>
      <c r="P29" s="583"/>
    </row>
    <row r="30" spans="1:16" ht="15.75" thickBot="1">
      <c r="A30" s="587"/>
      <c r="B30" s="588"/>
      <c r="C30" s="588"/>
      <c r="D30" s="578"/>
      <c r="E30" s="578"/>
      <c r="F30" s="578"/>
      <c r="G30" s="578"/>
      <c r="H30" s="578"/>
      <c r="I30" s="578"/>
      <c r="J30" s="578"/>
      <c r="K30" s="578"/>
      <c r="L30" s="578"/>
      <c r="M30" s="580"/>
      <c r="N30" s="626"/>
      <c r="O30" s="584"/>
      <c r="P30" s="584"/>
    </row>
    <row r="31" spans="1:16">
      <c r="A31" s="360"/>
      <c r="B31" s="361"/>
      <c r="C31" s="362"/>
      <c r="D31" s="243"/>
      <c r="E31" s="243"/>
      <c r="F31" s="243"/>
      <c r="G31" s="243"/>
      <c r="H31" s="243"/>
      <c r="I31" s="243"/>
      <c r="J31" s="243"/>
      <c r="K31" s="243"/>
      <c r="L31" s="243"/>
      <c r="M31" s="243"/>
      <c r="N31" s="243"/>
      <c r="O31" s="243"/>
      <c r="P31" s="243"/>
    </row>
    <row r="32" spans="1:16">
      <c r="A32" s="360"/>
      <c r="B32" s="361"/>
      <c r="C32" s="362"/>
      <c r="D32" s="243"/>
      <c r="E32" s="243"/>
      <c r="F32" s="243"/>
      <c r="G32" s="243"/>
      <c r="H32" s="243"/>
      <c r="I32" s="243"/>
      <c r="J32" s="243"/>
      <c r="K32" s="243"/>
      <c r="L32" s="243"/>
      <c r="M32" s="243"/>
      <c r="N32" s="243"/>
      <c r="O32" s="243"/>
      <c r="P32" s="243"/>
    </row>
    <row r="33" spans="1:17" ht="15.75" customHeight="1">
      <c r="A33" s="363"/>
      <c r="B33" s="361"/>
      <c r="C33" s="362"/>
      <c r="D33" s="243"/>
      <c r="E33" s="243"/>
      <c r="F33" s="243"/>
      <c r="G33" s="243"/>
      <c r="H33" s="243"/>
      <c r="I33" s="243"/>
      <c r="J33" s="243"/>
      <c r="K33" s="243"/>
      <c r="L33" s="243"/>
      <c r="M33" s="243"/>
      <c r="N33" s="243"/>
      <c r="O33" s="243"/>
      <c r="P33" s="243"/>
    </row>
    <row r="34" spans="1:17" ht="15" customHeight="1">
      <c r="A34" s="359"/>
      <c r="B34" s="359"/>
      <c r="C34" s="359"/>
    </row>
    <row r="35" spans="1:17" ht="14.25" customHeight="1">
      <c r="Q35" s="304"/>
    </row>
    <row r="36" spans="1:17" ht="14.25" customHeight="1">
      <c r="Q36" s="304"/>
    </row>
    <row r="37" spans="1:17">
      <c r="Q37" s="304"/>
    </row>
    <row r="38" spans="1:17">
      <c r="Q38" s="304"/>
    </row>
    <row r="39" spans="1:17" ht="43.5" customHeight="1"/>
    <row r="40" spans="1:17" ht="27" customHeight="1"/>
    <row r="41" spans="1:17" hidden="1"/>
    <row r="42" spans="1:17">
      <c r="O42" s="304"/>
      <c r="P42" s="304"/>
      <c r="Q42" s="304"/>
    </row>
    <row r="43" spans="1:17" ht="14.25" customHeight="1"/>
    <row r="45" spans="1:17" ht="14.25" customHeight="1"/>
    <row r="49" spans="8:8">
      <c r="H49" s="364"/>
    </row>
  </sheetData>
  <mergeCells count="54">
    <mergeCell ref="A1:C1"/>
    <mergeCell ref="R1:U1"/>
    <mergeCell ref="A2:A3"/>
    <mergeCell ref="R2:R5"/>
    <mergeCell ref="U2:U5"/>
    <mergeCell ref="A4:A6"/>
    <mergeCell ref="R6:R7"/>
    <mergeCell ref="U6:U7"/>
    <mergeCell ref="A7:A8"/>
    <mergeCell ref="R8:R10"/>
    <mergeCell ref="P24:P25"/>
    <mergeCell ref="U8:U10"/>
    <mergeCell ref="A9:A21"/>
    <mergeCell ref="A24:C25"/>
    <mergeCell ref="D24:D25"/>
    <mergeCell ref="E24:E25"/>
    <mergeCell ref="F24:F25"/>
    <mergeCell ref="G24:G25"/>
    <mergeCell ref="H24:H25"/>
    <mergeCell ref="I24:I25"/>
    <mergeCell ref="J24:J25"/>
    <mergeCell ref="K24:K25"/>
    <mergeCell ref="L24:L25"/>
    <mergeCell ref="M24:M25"/>
    <mergeCell ref="N24:N25"/>
    <mergeCell ref="O24:O25"/>
    <mergeCell ref="N26:N28"/>
    <mergeCell ref="A26:C28"/>
    <mergeCell ref="D26:D28"/>
    <mergeCell ref="E26:E28"/>
    <mergeCell ref="F26:F28"/>
    <mergeCell ref="G26:G28"/>
    <mergeCell ref="H26:H28"/>
    <mergeCell ref="P29:P30"/>
    <mergeCell ref="O26:O28"/>
    <mergeCell ref="P26:P28"/>
    <mergeCell ref="A29:C30"/>
    <mergeCell ref="D29:D30"/>
    <mergeCell ref="E29:E30"/>
    <mergeCell ref="F29:F30"/>
    <mergeCell ref="G29:G30"/>
    <mergeCell ref="H29:H30"/>
    <mergeCell ref="I29:I30"/>
    <mergeCell ref="J29:J30"/>
    <mergeCell ref="I26:I28"/>
    <mergeCell ref="J26:J28"/>
    <mergeCell ref="K26:K28"/>
    <mergeCell ref="L26:L28"/>
    <mergeCell ref="M26:M28"/>
    <mergeCell ref="K29:K30"/>
    <mergeCell ref="L29:L30"/>
    <mergeCell ref="M29:M30"/>
    <mergeCell ref="N29:N30"/>
    <mergeCell ref="O29:O30"/>
  </mergeCells>
  <conditionalFormatting sqref="D2:P2 D3:N3 P3 O3:O21">
    <cfRule type="colorScale" priority="1">
      <colorScale>
        <cfvo type="min"/>
        <cfvo type="percentile" val="50"/>
        <cfvo type="max"/>
        <color rgb="FF63BE7B"/>
        <color rgb="FFFCFCFF"/>
        <color rgb="FFF8696B"/>
      </colorScale>
    </cfRule>
  </conditionalFormatting>
  <conditionalFormatting sqref="D4:N6 P4:P6">
    <cfRule type="colorScale" priority="2">
      <colorScale>
        <cfvo type="min"/>
        <cfvo type="percentile" val="50"/>
        <cfvo type="max"/>
        <color rgb="FF63BE7B"/>
        <color rgb="FFFCFCFF"/>
        <color rgb="FFF8696B"/>
      </colorScale>
    </cfRule>
  </conditionalFormatting>
  <conditionalFormatting sqref="D7:N8 P7:P8">
    <cfRule type="colorScale" priority="3">
      <colorScale>
        <cfvo type="min"/>
        <cfvo type="percentile" val="50"/>
        <cfvo type="max"/>
        <color rgb="FF63BE7B"/>
        <color rgb="FFFCFCFF"/>
        <color rgb="FFF8696B"/>
      </colorScale>
    </cfRule>
  </conditionalFormatting>
  <conditionalFormatting sqref="N22:P22 D9:N21 P9:P21">
    <cfRule type="colorScale" priority="4">
      <colorScale>
        <cfvo type="min"/>
        <cfvo type="percentile" val="50"/>
        <cfvo type="max"/>
        <color rgb="FF63BE7B"/>
        <color rgb="FFFCFCFF"/>
        <color rgb="FFF8696B"/>
      </colorScale>
    </cfRule>
  </conditionalFormatting>
  <conditionalFormatting sqref="D12:N15 N16:N20 D16:M19 P12:Q20">
    <cfRule type="colorScale" priority="5">
      <colorScale>
        <cfvo type="min"/>
        <cfvo type="max"/>
        <color rgb="FFFCFCFF"/>
        <color rgb="FFF8696B"/>
      </colorScale>
    </cfRule>
  </conditionalFormatting>
  <conditionalFormatting sqref="Q12:Q14">
    <cfRule type="colorScale" priority="6">
      <colorScale>
        <cfvo type="min"/>
        <cfvo type="percentile" val="50"/>
        <cfvo type="max"/>
        <color rgb="FF63BE7B"/>
        <color rgb="FFFCFCFF"/>
        <color rgb="FFF8696B"/>
      </colorScale>
    </cfRule>
  </conditionalFormatting>
  <conditionalFormatting sqref="T9:T10">
    <cfRule type="colorScale" priority="7">
      <colorScale>
        <cfvo type="min"/>
        <cfvo type="max"/>
        <color rgb="FFFCFCFF"/>
        <color rgb="FFF8696B"/>
      </colorScale>
    </cfRule>
  </conditionalFormatting>
  <conditionalFormatting sqref="D23:P23 D31:P33 N22:P22 D2:P2 D3:N8 P3:P8 D12:N21 P12:P21 O3:O21">
    <cfRule type="colorScale" priority="8">
      <colorScale>
        <cfvo type="min"/>
        <cfvo type="max"/>
        <color rgb="FFFCFCFF"/>
        <color rgb="FFF8696B"/>
      </colorScale>
    </cfRule>
  </conditionalFormatting>
  <conditionalFormatting sqref="D24:P30">
    <cfRule type="colorScale" priority="9">
      <colorScale>
        <cfvo type="min"/>
        <cfvo type="max"/>
        <color rgb="FFFCFCFF"/>
        <color rgb="FFF8696B"/>
      </colorScale>
    </cfRule>
  </conditionalFormatting>
  <conditionalFormatting sqref="Y8">
    <cfRule type="notContainsBlanks" dxfId="2" priority="10">
      <formula>LEN(TRIM(Y8))&gt;0</formula>
    </cfRule>
  </conditionalFormatting>
  <conditionalFormatting sqref="D2:P2 D3:N8 P3:P8 O3:O21">
    <cfRule type="colorScale" priority="11">
      <colorScale>
        <cfvo type="min"/>
        <cfvo type="max"/>
        <color rgb="FFFCFCFF"/>
        <color rgb="FFF8696B"/>
      </colorScale>
    </cfRule>
  </conditionalFormatting>
  <conditionalFormatting sqref="T2:T8">
    <cfRule type="colorScale" priority="12">
      <colorScale>
        <cfvo type="min"/>
        <cfvo type="max"/>
        <color rgb="FFFCFCFF"/>
        <color rgb="FFF8696B"/>
      </colorScale>
    </cfRule>
  </conditionalFormatting>
  <pageMargins left="0.7" right="0.7" top="0.75" bottom="0.75" header="0.3" footer="0.3"/>
  <pageSetup paperSize="9" orientation="portrait"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9EFA2D3-EF6B-46D4-95D7-AB95256FD3B1}">
  <sheetPr>
    <outlinePr summaryBelow="0" summaryRight="0"/>
  </sheetPr>
  <dimension ref="A1:V45"/>
  <sheetViews>
    <sheetView zoomScale="70" zoomScaleNormal="70" workbookViewId="0">
      <selection activeCell="Q2" sqref="Q2:Q27"/>
    </sheetView>
  </sheetViews>
  <sheetFormatPr baseColWidth="10" defaultColWidth="17.28515625" defaultRowHeight="15" customHeight="1"/>
  <cols>
    <col min="1" max="1" width="14.85546875" style="74" customWidth="1"/>
    <col min="2" max="2" width="23.140625" style="74" customWidth="1"/>
    <col min="3" max="3" width="24.42578125" style="74" customWidth="1"/>
    <col min="4" max="5" width="5.85546875" style="74" customWidth="1"/>
    <col min="6" max="6" width="5.42578125" style="74" customWidth="1"/>
    <col min="7" max="7" width="5.7109375" style="74" customWidth="1"/>
    <col min="8" max="8" width="6.140625" style="74" customWidth="1"/>
    <col min="9" max="9" width="6" style="74" customWidth="1"/>
    <col min="10" max="10" width="5.85546875" style="74" customWidth="1"/>
    <col min="11" max="11" width="6.5703125" style="74" customWidth="1"/>
    <col min="12" max="12" width="5.7109375" style="74" customWidth="1"/>
    <col min="13" max="13" width="5.28515625" style="74" customWidth="1"/>
    <col min="14" max="15" width="5.7109375" style="74" customWidth="1"/>
    <col min="16" max="16" width="6.42578125" style="74" customWidth="1"/>
    <col min="17" max="17" width="12.85546875" style="74" customWidth="1"/>
    <col min="18" max="18" width="5.85546875" style="74" customWidth="1"/>
    <col min="19" max="19" width="21.42578125" style="74" customWidth="1"/>
    <col min="20" max="20" width="28" style="74" customWidth="1"/>
    <col min="21" max="21" width="17.28515625" style="74" customWidth="1"/>
    <col min="22" max="26" width="10.7109375" style="74" customWidth="1"/>
    <col min="27" max="16384" width="17.28515625" style="74"/>
  </cols>
  <sheetData>
    <row r="1" spans="1:22" ht="63.75" customHeight="1" thickBot="1">
      <c r="A1" s="641" t="s">
        <v>32</v>
      </c>
      <c r="B1" s="642"/>
      <c r="C1" s="643"/>
      <c r="D1" s="19" t="s">
        <v>33</v>
      </c>
      <c r="E1" s="73" t="s">
        <v>34</v>
      </c>
      <c r="F1" s="19" t="s">
        <v>35</v>
      </c>
      <c r="G1" s="20" t="s">
        <v>36</v>
      </c>
      <c r="H1" s="19" t="s">
        <v>37</v>
      </c>
      <c r="I1" s="20" t="s">
        <v>38</v>
      </c>
      <c r="J1" s="19" t="s">
        <v>39</v>
      </c>
      <c r="K1" s="20" t="s">
        <v>40</v>
      </c>
      <c r="L1" s="19" t="s">
        <v>41</v>
      </c>
      <c r="M1" s="20" t="s">
        <v>42</v>
      </c>
      <c r="N1" s="19" t="s">
        <v>43</v>
      </c>
      <c r="O1" s="20" t="s">
        <v>115</v>
      </c>
      <c r="P1" s="506" t="s">
        <v>116</v>
      </c>
      <c r="Q1" s="507" t="s">
        <v>354</v>
      </c>
      <c r="S1" s="644" t="s">
        <v>44</v>
      </c>
      <c r="T1" s="642"/>
      <c r="U1" s="642"/>
      <c r="V1" s="645"/>
    </row>
    <row r="2" spans="1:22" ht="29.25" customHeight="1">
      <c r="A2" s="639" t="s">
        <v>2</v>
      </c>
      <c r="B2" s="21" t="s">
        <v>92</v>
      </c>
      <c r="C2" s="22">
        <v>7.0000000000000007E-2</v>
      </c>
      <c r="D2" s="23">
        <v>1</v>
      </c>
      <c r="E2" s="23">
        <v>1</v>
      </c>
      <c r="F2" s="23">
        <v>1</v>
      </c>
      <c r="G2" s="23">
        <v>1</v>
      </c>
      <c r="H2" s="23">
        <v>1</v>
      </c>
      <c r="I2" s="23">
        <v>0</v>
      </c>
      <c r="J2" s="23">
        <v>1</v>
      </c>
      <c r="K2" s="23">
        <v>1</v>
      </c>
      <c r="L2" s="23">
        <v>1</v>
      </c>
      <c r="M2" s="23">
        <v>1</v>
      </c>
      <c r="N2" s="23">
        <v>1</v>
      </c>
      <c r="O2" s="23">
        <v>1</v>
      </c>
      <c r="P2" s="501">
        <v>1</v>
      </c>
      <c r="Q2" s="528">
        <f>SUM(D2:P2)</f>
        <v>12</v>
      </c>
      <c r="S2" s="646" t="s">
        <v>111</v>
      </c>
      <c r="T2" s="66" t="s">
        <v>98</v>
      </c>
      <c r="U2" s="24">
        <f>SUM(D9:P9,D15:P15,PRODUCT(D8:P8,-1),PRODUCT(D7:P7,-1),PRODUCT(L6,-1))</f>
        <v>29</v>
      </c>
      <c r="V2" s="649">
        <f>SUM(U2:U5)/SUM(U2:U11)</f>
        <v>0.31967213114754101</v>
      </c>
    </row>
    <row r="3" spans="1:22">
      <c r="A3" s="640"/>
      <c r="B3" s="25" t="s">
        <v>24</v>
      </c>
      <c r="C3" s="26">
        <v>0.15</v>
      </c>
      <c r="D3" s="27">
        <v>0</v>
      </c>
      <c r="E3" s="27">
        <v>1</v>
      </c>
      <c r="F3" s="27">
        <v>1</v>
      </c>
      <c r="G3" s="27">
        <v>0</v>
      </c>
      <c r="H3" s="27">
        <v>1</v>
      </c>
      <c r="I3" s="27">
        <v>0</v>
      </c>
      <c r="J3" s="27">
        <v>0</v>
      </c>
      <c r="K3" s="27">
        <v>0</v>
      </c>
      <c r="L3" s="27">
        <v>1</v>
      </c>
      <c r="M3" s="27">
        <v>1</v>
      </c>
      <c r="N3" s="27">
        <v>1</v>
      </c>
      <c r="O3" s="27">
        <v>0</v>
      </c>
      <c r="P3" s="502">
        <v>0</v>
      </c>
      <c r="Q3" s="529">
        <f t="shared" ref="Q3:Q27" si="0">SUM(D3:P3)</f>
        <v>6</v>
      </c>
      <c r="S3" s="647"/>
      <c r="T3" s="67" t="s">
        <v>97</v>
      </c>
      <c r="U3" s="29">
        <f>SUM(D6:P6)</f>
        <v>5</v>
      </c>
      <c r="V3" s="650"/>
    </row>
    <row r="4" spans="1:22" ht="15.75" customHeight="1">
      <c r="A4" s="640"/>
      <c r="B4" s="25" t="s">
        <v>106</v>
      </c>
      <c r="C4" s="26">
        <v>0.17</v>
      </c>
      <c r="D4" s="27">
        <v>1</v>
      </c>
      <c r="E4" s="27">
        <v>1</v>
      </c>
      <c r="F4" s="27">
        <v>0</v>
      </c>
      <c r="G4" s="27">
        <v>1</v>
      </c>
      <c r="H4" s="27">
        <v>1</v>
      </c>
      <c r="I4" s="27">
        <v>0</v>
      </c>
      <c r="J4" s="27">
        <v>1</v>
      </c>
      <c r="K4" s="27">
        <v>1</v>
      </c>
      <c r="L4" s="27">
        <v>1</v>
      </c>
      <c r="M4" s="27">
        <v>1</v>
      </c>
      <c r="N4" s="27">
        <v>0</v>
      </c>
      <c r="O4" s="27">
        <v>1</v>
      </c>
      <c r="P4" s="502">
        <v>1</v>
      </c>
      <c r="Q4" s="529">
        <f t="shared" si="0"/>
        <v>10</v>
      </c>
      <c r="S4" s="647"/>
      <c r="T4" s="68" t="s">
        <v>113</v>
      </c>
      <c r="U4" s="61">
        <f>SUM(D8:P8)</f>
        <v>3</v>
      </c>
      <c r="V4" s="650"/>
    </row>
    <row r="5" spans="1:22" ht="14.25" customHeight="1" thickBot="1">
      <c r="A5" s="640"/>
      <c r="B5" s="25" t="s">
        <v>193</v>
      </c>
      <c r="C5" s="26">
        <v>0.2</v>
      </c>
      <c r="D5" s="27">
        <v>0</v>
      </c>
      <c r="E5" s="27">
        <v>0</v>
      </c>
      <c r="F5" s="27">
        <v>1</v>
      </c>
      <c r="G5" s="27">
        <v>1</v>
      </c>
      <c r="H5" s="27">
        <v>0</v>
      </c>
      <c r="I5" s="27">
        <v>1</v>
      </c>
      <c r="J5" s="27">
        <v>1</v>
      </c>
      <c r="K5" s="27">
        <v>0</v>
      </c>
      <c r="L5" s="27">
        <v>0</v>
      </c>
      <c r="M5" s="27">
        <v>0</v>
      </c>
      <c r="N5" s="27">
        <v>0</v>
      </c>
      <c r="O5" s="27">
        <v>0</v>
      </c>
      <c r="P5" s="502">
        <v>0</v>
      </c>
      <c r="Q5" s="529">
        <f t="shared" si="0"/>
        <v>4</v>
      </c>
      <c r="S5" s="648"/>
      <c r="T5" s="68" t="s">
        <v>108</v>
      </c>
      <c r="U5" s="69">
        <f>SUM(D7:P7)</f>
        <v>2</v>
      </c>
      <c r="V5" s="651"/>
    </row>
    <row r="6" spans="1:22" ht="15.75" customHeight="1" thickBot="1">
      <c r="A6" s="639" t="s">
        <v>51</v>
      </c>
      <c r="B6" s="34" t="s">
        <v>97</v>
      </c>
      <c r="C6" s="22">
        <v>0.03</v>
      </c>
      <c r="D6" s="35">
        <v>0</v>
      </c>
      <c r="E6" s="35">
        <v>0</v>
      </c>
      <c r="F6" s="35">
        <v>0</v>
      </c>
      <c r="G6" s="35">
        <v>1</v>
      </c>
      <c r="H6" s="35">
        <v>0</v>
      </c>
      <c r="I6" s="35">
        <v>0</v>
      </c>
      <c r="J6" s="35">
        <v>0</v>
      </c>
      <c r="K6" s="35">
        <v>0</v>
      </c>
      <c r="L6" s="35">
        <v>1</v>
      </c>
      <c r="M6" s="35">
        <v>0</v>
      </c>
      <c r="N6" s="35">
        <v>0</v>
      </c>
      <c r="O6" s="35">
        <v>0</v>
      </c>
      <c r="P6" s="503">
        <v>3</v>
      </c>
      <c r="Q6" s="529">
        <f t="shared" si="0"/>
        <v>5</v>
      </c>
      <c r="S6" s="635" t="s">
        <v>109</v>
      </c>
      <c r="T6" s="63" t="s">
        <v>80</v>
      </c>
      <c r="U6" s="62">
        <f>SUM(D10:P10)</f>
        <v>6</v>
      </c>
      <c r="V6" s="653">
        <f>SUM(U6:U9)/SUM(U2:U11)</f>
        <v>0.11475409836065574</v>
      </c>
    </row>
    <row r="7" spans="1:22" ht="14.25" customHeight="1" thickBot="1">
      <c r="A7" s="640"/>
      <c r="B7" s="36" t="s">
        <v>108</v>
      </c>
      <c r="C7" s="37">
        <v>0.04</v>
      </c>
      <c r="D7" s="35">
        <v>0</v>
      </c>
      <c r="E7" s="35">
        <v>1</v>
      </c>
      <c r="F7" s="35">
        <v>0</v>
      </c>
      <c r="G7" s="35">
        <v>0</v>
      </c>
      <c r="H7" s="35">
        <v>0</v>
      </c>
      <c r="I7" s="35">
        <v>1</v>
      </c>
      <c r="J7" s="35">
        <v>0</v>
      </c>
      <c r="K7" s="35">
        <v>0</v>
      </c>
      <c r="L7" s="35">
        <v>0</v>
      </c>
      <c r="M7" s="35">
        <v>0</v>
      </c>
      <c r="N7" s="35">
        <v>0</v>
      </c>
      <c r="O7" s="35">
        <v>0</v>
      </c>
      <c r="P7" s="503">
        <v>0</v>
      </c>
      <c r="Q7" s="529">
        <f t="shared" si="0"/>
        <v>2</v>
      </c>
      <c r="S7" s="652"/>
      <c r="T7" s="65" t="s">
        <v>82</v>
      </c>
      <c r="U7" s="29">
        <f>SUM(D11:P11)</f>
        <v>3</v>
      </c>
      <c r="V7" s="650"/>
    </row>
    <row r="8" spans="1:22" ht="14.25" customHeight="1" thickBot="1">
      <c r="A8" s="640"/>
      <c r="B8" s="36" t="s">
        <v>167</v>
      </c>
      <c r="C8" s="37">
        <v>0.04</v>
      </c>
      <c r="D8" s="35">
        <v>0</v>
      </c>
      <c r="E8" s="35">
        <v>0</v>
      </c>
      <c r="F8" s="35">
        <v>1</v>
      </c>
      <c r="G8" s="35">
        <v>0</v>
      </c>
      <c r="H8" s="35">
        <v>0</v>
      </c>
      <c r="I8" s="35">
        <v>0</v>
      </c>
      <c r="J8" s="35">
        <v>0</v>
      </c>
      <c r="K8" s="35">
        <v>1</v>
      </c>
      <c r="L8" s="35">
        <v>0</v>
      </c>
      <c r="M8" s="35">
        <v>0</v>
      </c>
      <c r="N8" s="35">
        <v>1</v>
      </c>
      <c r="O8" s="35">
        <v>0</v>
      </c>
      <c r="P8" s="503">
        <v>0</v>
      </c>
      <c r="Q8" s="529">
        <f t="shared" si="0"/>
        <v>3</v>
      </c>
      <c r="S8" s="652"/>
      <c r="T8" s="65" t="s">
        <v>85</v>
      </c>
      <c r="U8" s="29">
        <f>SUM(D12:P12)</f>
        <v>3</v>
      </c>
      <c r="V8" s="650"/>
    </row>
    <row r="9" spans="1:22" ht="15.75" customHeight="1" thickBot="1">
      <c r="A9" s="640"/>
      <c r="B9" s="36" t="s">
        <v>243</v>
      </c>
      <c r="C9" s="26">
        <v>0.02</v>
      </c>
      <c r="D9" s="35">
        <v>0</v>
      </c>
      <c r="E9" s="35">
        <v>0</v>
      </c>
      <c r="F9" s="35">
        <v>0</v>
      </c>
      <c r="G9" s="35">
        <v>0</v>
      </c>
      <c r="H9" s="35">
        <v>12</v>
      </c>
      <c r="I9" s="35">
        <v>0</v>
      </c>
      <c r="J9" s="35">
        <v>0</v>
      </c>
      <c r="K9" s="35">
        <v>0</v>
      </c>
      <c r="L9" s="35">
        <v>0</v>
      </c>
      <c r="M9" s="35">
        <v>0</v>
      </c>
      <c r="N9" s="35">
        <v>0</v>
      </c>
      <c r="O9" s="35">
        <v>0</v>
      </c>
      <c r="P9" s="503">
        <v>0</v>
      </c>
      <c r="Q9" s="529">
        <f t="shared" si="0"/>
        <v>12</v>
      </c>
      <c r="S9" s="636"/>
      <c r="T9" s="30" t="s">
        <v>88</v>
      </c>
      <c r="U9" s="31">
        <f>SUM(D13:P13)</f>
        <v>2</v>
      </c>
      <c r="V9" s="651"/>
    </row>
    <row r="10" spans="1:22" ht="14.25" customHeight="1" thickBot="1">
      <c r="A10" s="654" t="s">
        <v>61</v>
      </c>
      <c r="B10" s="21" t="s">
        <v>80</v>
      </c>
      <c r="C10" s="48">
        <v>3</v>
      </c>
      <c r="D10" s="35">
        <v>0</v>
      </c>
      <c r="E10" s="35">
        <v>2</v>
      </c>
      <c r="F10" s="35">
        <v>1</v>
      </c>
      <c r="G10" s="35">
        <v>0</v>
      </c>
      <c r="H10" s="35">
        <v>0</v>
      </c>
      <c r="I10" s="35">
        <v>2</v>
      </c>
      <c r="J10" s="35">
        <v>0</v>
      </c>
      <c r="K10" s="35">
        <v>0</v>
      </c>
      <c r="L10" s="35">
        <v>0</v>
      </c>
      <c r="M10" s="35">
        <v>0</v>
      </c>
      <c r="N10" s="35">
        <v>1</v>
      </c>
      <c r="O10" s="35">
        <v>0</v>
      </c>
      <c r="P10" s="503">
        <v>0</v>
      </c>
      <c r="Q10" s="529">
        <f t="shared" si="0"/>
        <v>6</v>
      </c>
      <c r="S10" s="635" t="s">
        <v>307</v>
      </c>
      <c r="T10" s="63" t="s">
        <v>92</v>
      </c>
      <c r="U10" s="24">
        <f>SUM(D15:P20,D25:P26)</f>
        <v>58</v>
      </c>
      <c r="V10" s="637">
        <f>SUM(U10:U11)/SUM(U2:U11)</f>
        <v>0.56557377049180324</v>
      </c>
    </row>
    <row r="11" spans="1:22" ht="15.75" thickBot="1">
      <c r="A11" s="655"/>
      <c r="B11" s="25" t="s">
        <v>194</v>
      </c>
      <c r="C11" s="50">
        <v>4</v>
      </c>
      <c r="D11" s="35">
        <v>0</v>
      </c>
      <c r="E11" s="35">
        <v>1</v>
      </c>
      <c r="F11" s="35">
        <v>1</v>
      </c>
      <c r="G11" s="35">
        <v>0</v>
      </c>
      <c r="H11" s="35">
        <v>0</v>
      </c>
      <c r="I11" s="35">
        <v>0</v>
      </c>
      <c r="J11" s="35">
        <v>1</v>
      </c>
      <c r="K11" s="35">
        <v>0</v>
      </c>
      <c r="L11" s="35">
        <v>0</v>
      </c>
      <c r="M11" s="35">
        <v>0</v>
      </c>
      <c r="N11" s="35">
        <v>0</v>
      </c>
      <c r="O11" s="35">
        <v>0</v>
      </c>
      <c r="P11" s="503">
        <v>0</v>
      </c>
      <c r="Q11" s="529">
        <f t="shared" si="0"/>
        <v>3</v>
      </c>
      <c r="S11" s="636"/>
      <c r="T11" s="64" t="s">
        <v>112</v>
      </c>
      <c r="U11" s="31">
        <f>SUM(D21:P21,D23:P24)</f>
        <v>11</v>
      </c>
      <c r="V11" s="638"/>
    </row>
    <row r="12" spans="1:22" ht="15.75" thickBot="1">
      <c r="A12" s="655"/>
      <c r="B12" s="25" t="s">
        <v>85</v>
      </c>
      <c r="C12" s="51">
        <v>4.5</v>
      </c>
      <c r="D12" s="35">
        <v>0</v>
      </c>
      <c r="E12" s="35">
        <v>0</v>
      </c>
      <c r="F12" s="35">
        <v>1</v>
      </c>
      <c r="G12" s="35">
        <v>0</v>
      </c>
      <c r="H12" s="35">
        <v>0</v>
      </c>
      <c r="I12" s="35">
        <v>1</v>
      </c>
      <c r="J12" s="35">
        <v>0</v>
      </c>
      <c r="K12" s="35">
        <v>0</v>
      </c>
      <c r="L12" s="35">
        <v>0</v>
      </c>
      <c r="M12" s="35">
        <v>1</v>
      </c>
      <c r="N12" s="35">
        <v>0</v>
      </c>
      <c r="O12" s="35">
        <v>0</v>
      </c>
      <c r="P12" s="503">
        <v>0</v>
      </c>
      <c r="Q12" s="529">
        <f t="shared" si="0"/>
        <v>3</v>
      </c>
    </row>
    <row r="13" spans="1:22" ht="15.75" thickBot="1">
      <c r="A13" s="655"/>
      <c r="B13" s="25" t="s">
        <v>88</v>
      </c>
      <c r="C13" s="51">
        <v>5</v>
      </c>
      <c r="D13" s="35">
        <v>0</v>
      </c>
      <c r="E13" s="35">
        <v>0</v>
      </c>
      <c r="F13" s="35">
        <v>0</v>
      </c>
      <c r="G13" s="35">
        <v>0</v>
      </c>
      <c r="H13" s="35">
        <v>0</v>
      </c>
      <c r="I13" s="35">
        <v>0</v>
      </c>
      <c r="J13" s="35">
        <v>0</v>
      </c>
      <c r="K13" s="35">
        <v>1</v>
      </c>
      <c r="L13" s="35">
        <v>0</v>
      </c>
      <c r="M13" s="35">
        <v>1</v>
      </c>
      <c r="N13" s="35">
        <v>0</v>
      </c>
      <c r="O13" s="35">
        <v>0</v>
      </c>
      <c r="P13" s="503">
        <v>0</v>
      </c>
      <c r="Q13" s="529">
        <f t="shared" si="0"/>
        <v>2</v>
      </c>
    </row>
    <row r="14" spans="1:22">
      <c r="A14" s="654" t="s">
        <v>69</v>
      </c>
      <c r="B14" s="92" t="s">
        <v>151</v>
      </c>
      <c r="C14" s="93">
        <v>1</v>
      </c>
      <c r="D14" s="95">
        <v>0</v>
      </c>
      <c r="E14" s="95">
        <v>1</v>
      </c>
      <c r="F14" s="95">
        <v>0</v>
      </c>
      <c r="G14" s="95">
        <v>0</v>
      </c>
      <c r="H14" s="95">
        <v>0</v>
      </c>
      <c r="I14" s="95">
        <v>1</v>
      </c>
      <c r="J14" s="95">
        <v>0</v>
      </c>
      <c r="K14" s="95">
        <v>0</v>
      </c>
      <c r="L14" s="95">
        <v>0</v>
      </c>
      <c r="M14" s="95">
        <v>0</v>
      </c>
      <c r="N14" s="95">
        <v>0</v>
      </c>
      <c r="O14" s="95">
        <v>0</v>
      </c>
      <c r="P14" s="504">
        <v>0</v>
      </c>
      <c r="Q14" s="529">
        <f t="shared" si="0"/>
        <v>2</v>
      </c>
    </row>
    <row r="15" spans="1:22" ht="15.75" thickBot="1">
      <c r="A15" s="655"/>
      <c r="B15" s="91" t="s">
        <v>141</v>
      </c>
      <c r="C15" s="50">
        <v>1</v>
      </c>
      <c r="D15" s="72">
        <v>2</v>
      </c>
      <c r="E15" s="94">
        <v>3</v>
      </c>
      <c r="F15" s="94">
        <v>0</v>
      </c>
      <c r="G15" s="94">
        <v>2</v>
      </c>
      <c r="H15" s="94">
        <v>0</v>
      </c>
      <c r="I15" s="94">
        <v>1</v>
      </c>
      <c r="J15" s="94">
        <v>0</v>
      </c>
      <c r="K15" s="94">
        <v>2</v>
      </c>
      <c r="L15" s="94">
        <v>1</v>
      </c>
      <c r="M15" s="94">
        <v>0</v>
      </c>
      <c r="N15" s="94">
        <v>0</v>
      </c>
      <c r="O15" s="94">
        <v>0</v>
      </c>
      <c r="P15" s="505">
        <v>7</v>
      </c>
      <c r="Q15" s="529">
        <f t="shared" si="0"/>
        <v>18</v>
      </c>
    </row>
    <row r="16" spans="1:22" ht="15.75" thickBot="1">
      <c r="A16" s="655"/>
      <c r="B16" s="25" t="s">
        <v>142</v>
      </c>
      <c r="C16" s="51">
        <v>3</v>
      </c>
      <c r="D16" s="38">
        <v>1</v>
      </c>
      <c r="E16" s="27">
        <v>0</v>
      </c>
      <c r="F16" s="27">
        <v>0</v>
      </c>
      <c r="G16" s="27">
        <v>0</v>
      </c>
      <c r="H16" s="27">
        <v>0</v>
      </c>
      <c r="I16" s="27">
        <v>0</v>
      </c>
      <c r="J16" s="27">
        <v>0</v>
      </c>
      <c r="K16" s="27">
        <v>0</v>
      </c>
      <c r="L16" s="27">
        <v>0</v>
      </c>
      <c r="M16" s="23">
        <v>0</v>
      </c>
      <c r="N16" s="23">
        <v>0</v>
      </c>
      <c r="O16" s="23">
        <v>2</v>
      </c>
      <c r="P16" s="501">
        <v>0</v>
      </c>
      <c r="Q16" s="529">
        <f t="shared" si="0"/>
        <v>3</v>
      </c>
    </row>
    <row r="17" spans="1:17" ht="15.75" thickBot="1">
      <c r="A17" s="655"/>
      <c r="B17" s="25" t="s">
        <v>147</v>
      </c>
      <c r="C17" s="51">
        <v>3</v>
      </c>
      <c r="D17" s="38">
        <v>3</v>
      </c>
      <c r="E17" s="27">
        <v>0</v>
      </c>
      <c r="F17" s="27">
        <v>1</v>
      </c>
      <c r="G17" s="27">
        <v>0</v>
      </c>
      <c r="H17" s="27">
        <v>3</v>
      </c>
      <c r="I17" s="27">
        <v>0</v>
      </c>
      <c r="J17" s="27">
        <v>0</v>
      </c>
      <c r="K17" s="27">
        <v>0</v>
      </c>
      <c r="L17" s="27">
        <v>0</v>
      </c>
      <c r="M17" s="23">
        <v>0</v>
      </c>
      <c r="N17" s="23">
        <v>0</v>
      </c>
      <c r="O17" s="23">
        <v>0</v>
      </c>
      <c r="P17" s="501">
        <v>0</v>
      </c>
      <c r="Q17" s="529">
        <f t="shared" si="0"/>
        <v>7</v>
      </c>
    </row>
    <row r="18" spans="1:17" ht="15.75" thickBot="1">
      <c r="A18" s="655"/>
      <c r="B18" s="25" t="s">
        <v>146</v>
      </c>
      <c r="C18" s="51">
        <v>4</v>
      </c>
      <c r="D18" s="38">
        <v>0</v>
      </c>
      <c r="E18" s="27">
        <v>2</v>
      </c>
      <c r="F18" s="27">
        <v>3</v>
      </c>
      <c r="G18" s="27">
        <v>1</v>
      </c>
      <c r="H18" s="27">
        <v>0</v>
      </c>
      <c r="I18" s="27">
        <v>3</v>
      </c>
      <c r="J18" s="27">
        <v>1</v>
      </c>
      <c r="K18" s="27">
        <v>1</v>
      </c>
      <c r="L18" s="27">
        <v>4</v>
      </c>
      <c r="M18" s="23">
        <v>4</v>
      </c>
      <c r="N18" s="23">
        <v>1</v>
      </c>
      <c r="O18" s="23">
        <v>1</v>
      </c>
      <c r="P18" s="501">
        <v>3</v>
      </c>
      <c r="Q18" s="529">
        <f t="shared" si="0"/>
        <v>24</v>
      </c>
    </row>
    <row r="19" spans="1:17" ht="15.75" thickBot="1">
      <c r="A19" s="655"/>
      <c r="B19" s="25" t="s">
        <v>182</v>
      </c>
      <c r="C19" s="51">
        <v>3</v>
      </c>
      <c r="D19" s="38">
        <v>0</v>
      </c>
      <c r="E19" s="27">
        <v>0</v>
      </c>
      <c r="F19" s="27">
        <v>1</v>
      </c>
      <c r="G19" s="27">
        <v>0</v>
      </c>
      <c r="H19" s="27">
        <v>0</v>
      </c>
      <c r="I19" s="27">
        <v>0</v>
      </c>
      <c r="J19" s="27">
        <v>0</v>
      </c>
      <c r="K19" s="27">
        <v>0</v>
      </c>
      <c r="L19" s="27">
        <v>0</v>
      </c>
      <c r="M19" s="23">
        <v>0</v>
      </c>
      <c r="N19" s="23">
        <v>0</v>
      </c>
      <c r="O19" s="23">
        <v>0</v>
      </c>
      <c r="P19" s="501">
        <v>0</v>
      </c>
      <c r="Q19" s="529">
        <f t="shared" si="0"/>
        <v>1</v>
      </c>
    </row>
    <row r="20" spans="1:17" ht="15.75" customHeight="1" thickBot="1">
      <c r="A20" s="655"/>
      <c r="B20" s="25" t="s">
        <v>102</v>
      </c>
      <c r="C20" s="51">
        <v>4</v>
      </c>
      <c r="D20" s="38">
        <v>0</v>
      </c>
      <c r="E20" s="27">
        <v>0</v>
      </c>
      <c r="F20" s="27">
        <v>0</v>
      </c>
      <c r="G20" s="27">
        <v>1</v>
      </c>
      <c r="H20" s="27">
        <v>0</v>
      </c>
      <c r="I20" s="27">
        <v>0</v>
      </c>
      <c r="J20" s="27">
        <v>0</v>
      </c>
      <c r="K20" s="27">
        <v>0</v>
      </c>
      <c r="L20" s="27">
        <v>0</v>
      </c>
      <c r="M20" s="23">
        <v>0</v>
      </c>
      <c r="N20" s="23">
        <v>0</v>
      </c>
      <c r="O20" s="23">
        <v>0</v>
      </c>
      <c r="P20" s="501">
        <v>0</v>
      </c>
      <c r="Q20" s="529">
        <f t="shared" si="0"/>
        <v>1</v>
      </c>
    </row>
    <row r="21" spans="1:17" ht="15.75" thickBot="1">
      <c r="A21" s="655"/>
      <c r="B21" s="25" t="s">
        <v>144</v>
      </c>
      <c r="C21" s="51">
        <v>4</v>
      </c>
      <c r="D21" s="38">
        <v>0</v>
      </c>
      <c r="E21" s="27">
        <v>0</v>
      </c>
      <c r="F21" s="27">
        <v>0</v>
      </c>
      <c r="G21" s="27">
        <v>0</v>
      </c>
      <c r="H21" s="27">
        <v>0</v>
      </c>
      <c r="I21" s="27">
        <v>0</v>
      </c>
      <c r="J21" s="27">
        <v>3</v>
      </c>
      <c r="K21" s="27">
        <v>0</v>
      </c>
      <c r="L21" s="27">
        <v>0</v>
      </c>
      <c r="M21" s="23">
        <v>3</v>
      </c>
      <c r="N21" s="23">
        <v>3</v>
      </c>
      <c r="O21" s="23">
        <v>0</v>
      </c>
      <c r="P21" s="501">
        <v>0</v>
      </c>
      <c r="Q21" s="529">
        <f t="shared" si="0"/>
        <v>9</v>
      </c>
    </row>
    <row r="22" spans="1:17" ht="15.75" thickBot="1">
      <c r="A22" s="655"/>
      <c r="B22" s="25" t="s">
        <v>103</v>
      </c>
      <c r="C22" s="51">
        <v>3</v>
      </c>
      <c r="D22" s="38">
        <v>0</v>
      </c>
      <c r="E22" s="27">
        <v>0</v>
      </c>
      <c r="F22" s="27">
        <v>0</v>
      </c>
      <c r="G22" s="27">
        <v>0</v>
      </c>
      <c r="H22" s="27">
        <v>0</v>
      </c>
      <c r="I22" s="27">
        <v>0</v>
      </c>
      <c r="J22" s="27">
        <v>0</v>
      </c>
      <c r="K22" s="27">
        <v>0</v>
      </c>
      <c r="L22" s="27">
        <v>3</v>
      </c>
      <c r="M22" s="23">
        <v>1</v>
      </c>
      <c r="N22" s="23">
        <v>0</v>
      </c>
      <c r="O22" s="23">
        <v>0</v>
      </c>
      <c r="P22" s="501">
        <v>0</v>
      </c>
      <c r="Q22" s="529">
        <f t="shared" si="0"/>
        <v>4</v>
      </c>
    </row>
    <row r="23" spans="1:17" ht="15.75" thickBot="1">
      <c r="A23" s="655"/>
      <c r="B23" s="25" t="s">
        <v>145</v>
      </c>
      <c r="C23" s="51">
        <v>4.5</v>
      </c>
      <c r="D23" s="38">
        <v>0</v>
      </c>
      <c r="E23" s="27">
        <v>0</v>
      </c>
      <c r="F23" s="27">
        <v>0</v>
      </c>
      <c r="G23" s="27">
        <v>0</v>
      </c>
      <c r="H23" s="27">
        <v>0</v>
      </c>
      <c r="I23" s="27">
        <v>0</v>
      </c>
      <c r="J23" s="27">
        <v>0</v>
      </c>
      <c r="K23" s="27">
        <v>0</v>
      </c>
      <c r="L23" s="27">
        <v>0</v>
      </c>
      <c r="M23" s="23">
        <v>1</v>
      </c>
      <c r="N23" s="23">
        <v>0</v>
      </c>
      <c r="O23" s="23">
        <v>0</v>
      </c>
      <c r="P23" s="501">
        <v>0</v>
      </c>
      <c r="Q23" s="529">
        <f t="shared" si="0"/>
        <v>1</v>
      </c>
    </row>
    <row r="24" spans="1:17" ht="15.75" thickBot="1">
      <c r="A24" s="655"/>
      <c r="B24" s="25" t="s">
        <v>104</v>
      </c>
      <c r="C24" s="51">
        <v>5</v>
      </c>
      <c r="D24" s="38">
        <v>0</v>
      </c>
      <c r="E24" s="27">
        <v>0</v>
      </c>
      <c r="F24" s="27">
        <v>0</v>
      </c>
      <c r="G24" s="27">
        <v>0</v>
      </c>
      <c r="H24" s="27">
        <v>0</v>
      </c>
      <c r="I24" s="27">
        <v>0</v>
      </c>
      <c r="J24" s="27">
        <v>0</v>
      </c>
      <c r="K24" s="27">
        <v>0</v>
      </c>
      <c r="L24" s="27">
        <v>0</v>
      </c>
      <c r="M24" s="23">
        <v>0</v>
      </c>
      <c r="N24" s="23">
        <v>0</v>
      </c>
      <c r="O24" s="23">
        <v>1</v>
      </c>
      <c r="P24" s="501">
        <v>0</v>
      </c>
      <c r="Q24" s="529">
        <f t="shared" si="0"/>
        <v>1</v>
      </c>
    </row>
    <row r="25" spans="1:17" ht="30.75" thickBot="1">
      <c r="A25" s="655"/>
      <c r="B25" s="25" t="s">
        <v>148</v>
      </c>
      <c r="C25" s="51">
        <v>1</v>
      </c>
      <c r="D25" s="38">
        <v>0</v>
      </c>
      <c r="E25" s="27">
        <v>0</v>
      </c>
      <c r="F25" s="27">
        <v>0</v>
      </c>
      <c r="G25" s="27">
        <v>0</v>
      </c>
      <c r="H25" s="27">
        <v>0</v>
      </c>
      <c r="I25" s="27">
        <v>0</v>
      </c>
      <c r="J25" s="27">
        <v>0</v>
      </c>
      <c r="K25" s="27">
        <v>0</v>
      </c>
      <c r="L25" s="27">
        <v>0</v>
      </c>
      <c r="M25" s="23">
        <v>0</v>
      </c>
      <c r="N25" s="23">
        <v>0</v>
      </c>
      <c r="O25" s="23">
        <v>0</v>
      </c>
      <c r="P25" s="501">
        <v>1</v>
      </c>
      <c r="Q25" s="529">
        <f t="shared" si="0"/>
        <v>1</v>
      </c>
    </row>
    <row r="26" spans="1:17" ht="15.75" thickBot="1">
      <c r="A26" s="655"/>
      <c r="B26" s="32" t="s">
        <v>149</v>
      </c>
      <c r="C26" s="58">
        <v>1</v>
      </c>
      <c r="D26" s="38">
        <v>0</v>
      </c>
      <c r="E26" s="27">
        <v>0</v>
      </c>
      <c r="F26" s="33">
        <v>0</v>
      </c>
      <c r="G26" s="33">
        <v>0</v>
      </c>
      <c r="H26" s="33">
        <v>1</v>
      </c>
      <c r="I26" s="33">
        <v>0</v>
      </c>
      <c r="J26" s="33">
        <v>0</v>
      </c>
      <c r="K26" s="33">
        <v>0</v>
      </c>
      <c r="L26" s="33">
        <v>0</v>
      </c>
      <c r="M26" s="23">
        <v>0</v>
      </c>
      <c r="N26" s="23">
        <v>0</v>
      </c>
      <c r="O26" s="23">
        <v>0</v>
      </c>
      <c r="P26" s="501">
        <v>2</v>
      </c>
      <c r="Q26" s="529">
        <f t="shared" si="0"/>
        <v>3</v>
      </c>
    </row>
    <row r="27" spans="1:17" ht="30.75" thickBot="1">
      <c r="A27" s="655"/>
      <c r="B27" s="54" t="s">
        <v>150</v>
      </c>
      <c r="C27" s="56">
        <v>1</v>
      </c>
      <c r="D27" s="43">
        <v>1</v>
      </c>
      <c r="E27" s="44">
        <v>0</v>
      </c>
      <c r="F27" s="44">
        <v>1</v>
      </c>
      <c r="G27" s="44">
        <v>0</v>
      </c>
      <c r="H27" s="44">
        <v>0</v>
      </c>
      <c r="I27" s="44">
        <v>0</v>
      </c>
      <c r="J27" s="44">
        <v>0</v>
      </c>
      <c r="K27" s="44">
        <v>1</v>
      </c>
      <c r="L27" s="44">
        <v>1</v>
      </c>
      <c r="M27" s="23">
        <v>0</v>
      </c>
      <c r="N27" s="23">
        <v>1</v>
      </c>
      <c r="O27" s="23">
        <v>0</v>
      </c>
      <c r="P27" s="501">
        <v>0</v>
      </c>
      <c r="Q27" s="530">
        <f t="shared" si="0"/>
        <v>5</v>
      </c>
    </row>
    <row r="29" spans="1:17">
      <c r="A29" s="658" t="s">
        <v>75</v>
      </c>
      <c r="B29" s="659"/>
      <c r="C29" s="660"/>
      <c r="D29" s="656">
        <f>17/60</f>
        <v>0.28333333333333333</v>
      </c>
      <c r="E29" s="656">
        <f>12/60</f>
        <v>0.2</v>
      </c>
      <c r="F29" s="656">
        <f>13/60</f>
        <v>0.21666666666666667</v>
      </c>
      <c r="G29" s="656">
        <f>12/60</f>
        <v>0.2</v>
      </c>
      <c r="H29" s="656">
        <f>8/60</f>
        <v>0.13333333333333333</v>
      </c>
      <c r="I29" s="656">
        <f>7/60</f>
        <v>0.11666666666666667</v>
      </c>
      <c r="J29" s="656">
        <f>5/60</f>
        <v>8.3333333333333329E-2</v>
      </c>
      <c r="K29" s="656">
        <f>16/60</f>
        <v>0.26666666666666666</v>
      </c>
      <c r="L29" s="656">
        <f>6/60</f>
        <v>0.1</v>
      </c>
      <c r="M29" s="656">
        <f>21/60</f>
        <v>0.35</v>
      </c>
      <c r="N29" s="656">
        <f>14/60</f>
        <v>0.23333333333333334</v>
      </c>
      <c r="O29" s="671">
        <f>8/60</f>
        <v>0.13333333333333333</v>
      </c>
      <c r="P29" s="673">
        <f>19/60</f>
        <v>0.31666666666666665</v>
      </c>
      <c r="Q29" s="633"/>
    </row>
    <row r="30" spans="1:17" ht="15.75" thickBot="1">
      <c r="A30" s="661"/>
      <c r="B30" s="662"/>
      <c r="C30" s="663"/>
      <c r="D30" s="657"/>
      <c r="E30" s="657"/>
      <c r="F30" s="657"/>
      <c r="G30" s="657"/>
      <c r="H30" s="657"/>
      <c r="I30" s="657"/>
      <c r="J30" s="657"/>
      <c r="K30" s="657"/>
      <c r="L30" s="657"/>
      <c r="M30" s="657"/>
      <c r="N30" s="657"/>
      <c r="O30" s="672"/>
      <c r="P30" s="674"/>
      <c r="Q30" s="633"/>
    </row>
    <row r="31" spans="1:17">
      <c r="A31" s="666" t="s">
        <v>77</v>
      </c>
      <c r="B31" s="667"/>
      <c r="C31" s="668"/>
      <c r="D31" s="664">
        <f t="shared" ref="D31:P31" si="1">SUMPRODUCT(D10:D27,$C10:$C27)*SUMPRODUCT(D2:D9,$C2:$C9)</f>
        <v>3.6</v>
      </c>
      <c r="E31" s="664">
        <f t="shared" si="1"/>
        <v>9.4599999999999991</v>
      </c>
      <c r="F31" s="664">
        <f t="shared" si="1"/>
        <v>14.030000000000001</v>
      </c>
      <c r="G31" s="664">
        <f t="shared" si="1"/>
        <v>4.7000000000000011</v>
      </c>
      <c r="H31" s="664">
        <f t="shared" si="1"/>
        <v>6.3</v>
      </c>
      <c r="I31" s="664">
        <f t="shared" si="1"/>
        <v>5.8800000000000008</v>
      </c>
      <c r="J31" s="664">
        <f t="shared" si="1"/>
        <v>8.8000000000000007</v>
      </c>
      <c r="K31" s="664">
        <f t="shared" si="1"/>
        <v>3.3600000000000003</v>
      </c>
      <c r="L31" s="664">
        <f t="shared" si="1"/>
        <v>11.340000000000002</v>
      </c>
      <c r="M31" s="664">
        <f t="shared" si="1"/>
        <v>17.55</v>
      </c>
      <c r="N31" s="664">
        <f t="shared" si="1"/>
        <v>5.2</v>
      </c>
      <c r="O31" s="677">
        <f t="shared" si="1"/>
        <v>3.6</v>
      </c>
      <c r="P31" s="675">
        <f t="shared" si="1"/>
        <v>7.2600000000000007</v>
      </c>
      <c r="Q31" s="634"/>
    </row>
    <row r="32" spans="1:17">
      <c r="A32" s="669"/>
      <c r="B32" s="547"/>
      <c r="C32" s="561"/>
      <c r="D32" s="665"/>
      <c r="E32" s="665"/>
      <c r="F32" s="665"/>
      <c r="G32" s="665"/>
      <c r="H32" s="665"/>
      <c r="I32" s="665"/>
      <c r="J32" s="665"/>
      <c r="K32" s="665"/>
      <c r="L32" s="665"/>
      <c r="M32" s="665"/>
      <c r="N32" s="665"/>
      <c r="O32" s="678"/>
      <c r="P32" s="680"/>
      <c r="Q32" s="634"/>
    </row>
    <row r="33" spans="1:17" ht="26.25" customHeight="1" thickBot="1">
      <c r="A33" s="670"/>
      <c r="B33" s="662"/>
      <c r="C33" s="663"/>
      <c r="D33" s="638"/>
      <c r="E33" s="638"/>
      <c r="F33" s="638"/>
      <c r="G33" s="638"/>
      <c r="H33" s="638"/>
      <c r="I33" s="638"/>
      <c r="J33" s="638"/>
      <c r="K33" s="638"/>
      <c r="L33" s="638"/>
      <c r="M33" s="638"/>
      <c r="N33" s="638"/>
      <c r="O33" s="679"/>
      <c r="P33" s="674"/>
      <c r="Q33" s="634"/>
    </row>
    <row r="34" spans="1:17" ht="15" customHeight="1">
      <c r="A34" s="681" t="s">
        <v>76</v>
      </c>
      <c r="B34" s="667"/>
      <c r="C34" s="668"/>
      <c r="D34" s="664">
        <f t="shared" ref="D34:P34" si="2">SUMPRODUCT(D2:D27)/D29</f>
        <v>31.764705882352942</v>
      </c>
      <c r="E34" s="664">
        <f t="shared" si="2"/>
        <v>65</v>
      </c>
      <c r="F34" s="664">
        <f t="shared" si="2"/>
        <v>60</v>
      </c>
      <c r="G34" s="664">
        <f t="shared" si="2"/>
        <v>40</v>
      </c>
      <c r="H34" s="664">
        <f t="shared" si="2"/>
        <v>142.5</v>
      </c>
      <c r="I34" s="664">
        <f t="shared" si="2"/>
        <v>85.714285714285708</v>
      </c>
      <c r="J34" s="664">
        <f t="shared" si="2"/>
        <v>96</v>
      </c>
      <c r="K34" s="664">
        <f t="shared" si="2"/>
        <v>30</v>
      </c>
      <c r="L34" s="664">
        <f t="shared" si="2"/>
        <v>130</v>
      </c>
      <c r="M34" s="664">
        <f t="shared" si="2"/>
        <v>40</v>
      </c>
      <c r="N34" s="664">
        <f t="shared" si="2"/>
        <v>38.571428571428569</v>
      </c>
      <c r="O34" s="677">
        <f>SUMPRODUCT(O2:O27)/O29</f>
        <v>45</v>
      </c>
      <c r="P34" s="675">
        <f t="shared" si="2"/>
        <v>56.842105263157897</v>
      </c>
      <c r="Q34" s="634"/>
    </row>
    <row r="35" spans="1:17" ht="14.25" customHeight="1" thickBot="1">
      <c r="A35" s="670"/>
      <c r="B35" s="662"/>
      <c r="C35" s="663"/>
      <c r="D35" s="638"/>
      <c r="E35" s="638"/>
      <c r="F35" s="638"/>
      <c r="G35" s="638"/>
      <c r="H35" s="638"/>
      <c r="I35" s="638"/>
      <c r="J35" s="638"/>
      <c r="K35" s="638"/>
      <c r="L35" s="638"/>
      <c r="M35" s="638"/>
      <c r="N35" s="638"/>
      <c r="O35" s="679"/>
      <c r="P35" s="676"/>
      <c r="Q35" s="561"/>
    </row>
    <row r="36" spans="1:17" ht="14.25" customHeight="1">
      <c r="O36" s="2"/>
      <c r="P36" s="2"/>
      <c r="Q36" s="2"/>
    </row>
    <row r="37" spans="1:17">
      <c r="Q37" s="2"/>
    </row>
    <row r="38" spans="1:17">
      <c r="Q38" s="2"/>
    </row>
    <row r="39" spans="1:17" ht="43.5" customHeight="1"/>
    <row r="40" spans="1:17" ht="27" customHeight="1"/>
    <row r="41" spans="1:17" hidden="1"/>
    <row r="42" spans="1:17">
      <c r="Q42" s="2"/>
    </row>
    <row r="43" spans="1:17" ht="14.25" customHeight="1">
      <c r="H43" s="59"/>
    </row>
    <row r="45" spans="1:17" ht="14.25" customHeight="1"/>
  </sheetData>
  <mergeCells count="57">
    <mergeCell ref="K34:K35"/>
    <mergeCell ref="L34:L35"/>
    <mergeCell ref="M34:M35"/>
    <mergeCell ref="N34:N35"/>
    <mergeCell ref="O34:O35"/>
    <mergeCell ref="P34:P35"/>
    <mergeCell ref="O31:O33"/>
    <mergeCell ref="P31:P33"/>
    <mergeCell ref="A34:C35"/>
    <mergeCell ref="D34:D35"/>
    <mergeCell ref="E34:E35"/>
    <mergeCell ref="F34:F35"/>
    <mergeCell ref="G34:G35"/>
    <mergeCell ref="H34:H35"/>
    <mergeCell ref="I34:I35"/>
    <mergeCell ref="J34:J35"/>
    <mergeCell ref="I31:I33"/>
    <mergeCell ref="J31:J33"/>
    <mergeCell ref="K31:K33"/>
    <mergeCell ref="L31:L33"/>
    <mergeCell ref="M31:M33"/>
    <mergeCell ref="N31:N33"/>
    <mergeCell ref="M29:M30"/>
    <mergeCell ref="N29:N30"/>
    <mergeCell ref="O29:O30"/>
    <mergeCell ref="P29:P30"/>
    <mergeCell ref="H31:H33"/>
    <mergeCell ref="G29:G30"/>
    <mergeCell ref="H29:H30"/>
    <mergeCell ref="A31:C33"/>
    <mergeCell ref="D31:D33"/>
    <mergeCell ref="E31:E33"/>
    <mergeCell ref="F31:F33"/>
    <mergeCell ref="G31:G33"/>
    <mergeCell ref="A10:A13"/>
    <mergeCell ref="K29:K30"/>
    <mergeCell ref="L29:L30"/>
    <mergeCell ref="A29:C30"/>
    <mergeCell ref="D29:D30"/>
    <mergeCell ref="E29:E30"/>
    <mergeCell ref="F29:F30"/>
    <mergeCell ref="I29:I30"/>
    <mergeCell ref="J29:J30"/>
    <mergeCell ref="A14:A27"/>
    <mergeCell ref="A6:A9"/>
    <mergeCell ref="A2:A5"/>
    <mergeCell ref="A1:C1"/>
    <mergeCell ref="S1:V1"/>
    <mergeCell ref="S2:S5"/>
    <mergeCell ref="V2:V5"/>
    <mergeCell ref="S6:S9"/>
    <mergeCell ref="V6:V9"/>
    <mergeCell ref="Q29:Q30"/>
    <mergeCell ref="Q31:Q33"/>
    <mergeCell ref="Q34:Q35"/>
    <mergeCell ref="S10:S11"/>
    <mergeCell ref="V10:V11"/>
  </mergeCells>
  <conditionalFormatting sqref="D15:P27">
    <cfRule type="colorScale" priority="2">
      <colorScale>
        <cfvo type="min"/>
        <cfvo type="percentile" val="50"/>
        <cfvo type="max"/>
        <color rgb="FF63BE7B"/>
        <color rgb="FFFCFCFF"/>
        <color rgb="FFF8696B"/>
      </colorScale>
    </cfRule>
  </conditionalFormatting>
  <conditionalFormatting sqref="D15:P27">
    <cfRule type="colorScale" priority="3">
      <colorScale>
        <cfvo type="min"/>
        <cfvo type="max"/>
        <color rgb="FFFCFCFF"/>
        <color rgb="FFF8696B"/>
      </colorScale>
    </cfRule>
  </conditionalFormatting>
  <conditionalFormatting sqref="D10:P14">
    <cfRule type="colorScale" priority="5">
      <colorScale>
        <cfvo type="min"/>
        <cfvo type="percentile" val="50"/>
        <cfvo type="max"/>
        <color rgb="FF63BE7B"/>
        <color rgb="FFFCFCFF"/>
        <color rgb="FFF8696B"/>
      </colorScale>
    </cfRule>
  </conditionalFormatting>
  <conditionalFormatting sqref="D10:P14">
    <cfRule type="colorScale" priority="6">
      <colorScale>
        <cfvo type="min"/>
        <cfvo type="max"/>
        <color rgb="FFFCFCFF"/>
        <color rgb="FFF8696B"/>
      </colorScale>
    </cfRule>
  </conditionalFormatting>
  <conditionalFormatting sqref="U2:U9">
    <cfRule type="colorScale" priority="8">
      <colorScale>
        <cfvo type="min"/>
        <cfvo type="max"/>
        <color rgb="FFFCFCFF"/>
        <color rgb="FFF8696B"/>
      </colorScale>
    </cfRule>
  </conditionalFormatting>
  <conditionalFormatting sqref="U10:U11">
    <cfRule type="colorScale" priority="9">
      <colorScale>
        <cfvo type="min"/>
        <cfvo type="max"/>
        <color rgb="FFFCFCFF"/>
        <color rgb="FFF8696B"/>
      </colorScale>
    </cfRule>
  </conditionalFormatting>
  <conditionalFormatting sqref="D29:P35 Q31:Q35">
    <cfRule type="colorScale" priority="12">
      <colorScale>
        <cfvo type="min"/>
        <cfvo type="max"/>
        <color rgb="FFFCFCFF"/>
        <color rgb="FFF8696B"/>
      </colorScale>
    </cfRule>
  </conditionalFormatting>
  <conditionalFormatting sqref="D6:P9">
    <cfRule type="colorScale" priority="38">
      <colorScale>
        <cfvo type="min"/>
        <cfvo type="percentile" val="50"/>
        <cfvo type="max"/>
        <color rgb="FF63BE7B"/>
        <color rgb="FFFCFCFF"/>
        <color rgb="FFF8696B"/>
      </colorScale>
    </cfRule>
  </conditionalFormatting>
  <conditionalFormatting sqref="D2:P9">
    <cfRule type="colorScale" priority="51">
      <colorScale>
        <cfvo type="min"/>
        <cfvo type="max"/>
        <color rgb="FFFCFCFF"/>
        <color rgb="FFF8696B"/>
      </colorScale>
    </cfRule>
  </conditionalFormatting>
  <conditionalFormatting sqref="D2:P27">
    <cfRule type="colorScale" priority="53">
      <colorScale>
        <cfvo type="min"/>
        <cfvo type="max"/>
        <color rgb="FFFCFCFF"/>
        <color rgb="FFF8696B"/>
      </colorScale>
    </cfRule>
  </conditionalFormatting>
  <pageMargins left="0.7" right="0.7" top="0.75" bottom="0.75" header="0.3" footer="0.3"/>
  <pageSetup paperSize="0" orientation="portrait" horizontalDpi="0" verticalDpi="0" copies="0"/>
  <drawing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39CCB11-B530-46C2-B387-3C8A721CDE86}">
  <sheetPr>
    <outlinePr summaryBelow="0" summaryRight="0"/>
  </sheetPr>
  <dimension ref="A1:V45"/>
  <sheetViews>
    <sheetView zoomScaleNormal="100" workbookViewId="0">
      <selection activeCell="O9" sqref="O9"/>
    </sheetView>
  </sheetViews>
  <sheetFormatPr baseColWidth="10" defaultColWidth="17.28515625" defaultRowHeight="15" customHeight="1"/>
  <cols>
    <col min="1" max="1" width="14.85546875" style="74" customWidth="1"/>
    <col min="2" max="2" width="23.140625" style="74" customWidth="1"/>
    <col min="3" max="3" width="24.42578125" style="74" customWidth="1"/>
    <col min="4" max="5" width="5.85546875" style="74" customWidth="1"/>
    <col min="6" max="6" width="5.42578125" style="74" customWidth="1"/>
    <col min="7" max="7" width="5.7109375" style="74" customWidth="1"/>
    <col min="8" max="8" width="6.140625" style="74" customWidth="1"/>
    <col min="9" max="9" width="6" style="74" customWidth="1"/>
    <col min="10" max="10" width="5.85546875" style="74" customWidth="1"/>
    <col min="11" max="11" width="6.5703125" style="74" customWidth="1"/>
    <col min="12" max="12" width="5.7109375" style="74" customWidth="1"/>
    <col min="13" max="13" width="5.28515625" style="74" customWidth="1"/>
    <col min="14" max="15" width="5.7109375" style="74" customWidth="1"/>
    <col min="16" max="16" width="6.42578125" style="74" customWidth="1"/>
    <col min="17" max="17" width="2.28515625" style="74" customWidth="1"/>
    <col min="18" max="18" width="13" style="74" customWidth="1"/>
    <col min="19" max="19" width="21.42578125" style="74" customWidth="1"/>
    <col min="20" max="20" width="28" style="74" customWidth="1"/>
    <col min="21" max="21" width="17.28515625" style="74" customWidth="1"/>
    <col min="22" max="26" width="10.7109375" style="74" customWidth="1"/>
    <col min="27" max="16384" width="17.28515625" style="74"/>
  </cols>
  <sheetData>
    <row r="1" spans="1:22" ht="63.75" customHeight="1" thickBot="1">
      <c r="A1" s="641" t="s">
        <v>32</v>
      </c>
      <c r="B1" s="642"/>
      <c r="C1" s="643"/>
      <c r="D1" s="19" t="s">
        <v>33</v>
      </c>
      <c r="E1" s="20" t="s">
        <v>34</v>
      </c>
      <c r="F1" s="19" t="s">
        <v>35</v>
      </c>
      <c r="G1" s="20" t="s">
        <v>36</v>
      </c>
      <c r="H1" s="19" t="s">
        <v>37</v>
      </c>
      <c r="I1" s="20" t="s">
        <v>38</v>
      </c>
      <c r="J1" s="506" t="s">
        <v>39</v>
      </c>
      <c r="K1" s="507" t="s">
        <v>354</v>
      </c>
      <c r="L1" s="80"/>
      <c r="M1" s="80"/>
      <c r="N1" s="80"/>
      <c r="O1" s="80"/>
      <c r="P1" s="80"/>
      <c r="R1" s="686" t="s">
        <v>44</v>
      </c>
      <c r="S1" s="645"/>
      <c r="T1" s="645"/>
      <c r="U1" s="645"/>
      <c r="V1" s="150"/>
    </row>
    <row r="2" spans="1:22" ht="15.75" thickBot="1">
      <c r="A2" s="639" t="s">
        <v>2</v>
      </c>
      <c r="B2" s="70" t="s">
        <v>92</v>
      </c>
      <c r="C2" s="22">
        <v>7.0000000000000007E-2</v>
      </c>
      <c r="D2" s="23">
        <v>0</v>
      </c>
      <c r="E2" s="23">
        <v>0</v>
      </c>
      <c r="F2" s="23">
        <v>1</v>
      </c>
      <c r="G2" s="23">
        <v>1</v>
      </c>
      <c r="H2" s="23">
        <v>1</v>
      </c>
      <c r="I2" s="23">
        <v>0</v>
      </c>
      <c r="J2" s="501">
        <v>1</v>
      </c>
      <c r="K2" s="509">
        <f>SUM(D2:J2)</f>
        <v>4</v>
      </c>
      <c r="L2" s="80"/>
      <c r="M2" s="80"/>
      <c r="N2" s="80"/>
      <c r="O2" s="80"/>
      <c r="P2" s="80"/>
      <c r="R2" s="687" t="s">
        <v>110</v>
      </c>
      <c r="S2" s="63" t="s">
        <v>92</v>
      </c>
      <c r="T2" s="24">
        <f>SUM(D7:P8,D10:P11)</f>
        <v>74</v>
      </c>
      <c r="U2" s="689">
        <f>SUM(T2:T4)/SUM(T2:T6)</f>
        <v>0.48809523809523808</v>
      </c>
    </row>
    <row r="3" spans="1:22" ht="15.75" thickBot="1">
      <c r="A3" s="640"/>
      <c r="B3" s="71" t="s">
        <v>24</v>
      </c>
      <c r="C3" s="26">
        <v>0.15</v>
      </c>
      <c r="D3" s="23">
        <v>1</v>
      </c>
      <c r="E3" s="23">
        <v>1</v>
      </c>
      <c r="F3" s="23">
        <v>0</v>
      </c>
      <c r="G3" s="23">
        <v>1</v>
      </c>
      <c r="H3" s="23">
        <v>0</v>
      </c>
      <c r="I3" s="23">
        <v>1</v>
      </c>
      <c r="J3" s="501">
        <v>0</v>
      </c>
      <c r="K3" s="508">
        <f t="shared" ref="K3:K14" si="0">SUM(D3:J3)</f>
        <v>4</v>
      </c>
      <c r="L3" s="80"/>
      <c r="M3" s="80"/>
      <c r="N3" s="80"/>
      <c r="O3" s="80"/>
      <c r="P3" s="80"/>
      <c r="R3" s="688"/>
      <c r="S3" s="65" t="s">
        <v>114</v>
      </c>
      <c r="T3" s="29">
        <f>SUM(D9:P9)</f>
        <v>8</v>
      </c>
      <c r="U3" s="690"/>
    </row>
    <row r="4" spans="1:22" ht="15.75" customHeight="1" thickBot="1">
      <c r="A4" s="640"/>
      <c r="B4" s="71" t="s">
        <v>106</v>
      </c>
      <c r="C4" s="26">
        <v>0.17</v>
      </c>
      <c r="D4" s="23">
        <v>0</v>
      </c>
      <c r="E4" s="23">
        <v>1</v>
      </c>
      <c r="F4" s="23">
        <v>0</v>
      </c>
      <c r="G4" s="23">
        <v>0</v>
      </c>
      <c r="H4" s="23">
        <v>0</v>
      </c>
      <c r="I4" s="23">
        <v>0</v>
      </c>
      <c r="J4" s="501">
        <v>0</v>
      </c>
      <c r="K4" s="508">
        <f t="shared" si="0"/>
        <v>1</v>
      </c>
      <c r="L4" s="80"/>
      <c r="M4" s="80"/>
      <c r="N4" s="80"/>
      <c r="O4" s="80"/>
      <c r="P4" s="80"/>
      <c r="R4" s="544"/>
      <c r="S4" s="30"/>
      <c r="T4" s="31">
        <v>0</v>
      </c>
      <c r="U4" s="691"/>
    </row>
    <row r="5" spans="1:22" ht="14.25" customHeight="1" thickBot="1">
      <c r="A5" s="639" t="s">
        <v>51</v>
      </c>
      <c r="B5" s="34" t="s">
        <v>97</v>
      </c>
      <c r="C5" s="22">
        <v>0.03</v>
      </c>
      <c r="D5" s="35">
        <v>0</v>
      </c>
      <c r="E5" s="35">
        <v>1</v>
      </c>
      <c r="F5" s="35">
        <v>0</v>
      </c>
      <c r="G5" s="35">
        <v>0</v>
      </c>
      <c r="H5" s="35">
        <v>0</v>
      </c>
      <c r="I5" s="35">
        <v>0</v>
      </c>
      <c r="J5" s="503">
        <v>0</v>
      </c>
      <c r="K5" s="508">
        <f t="shared" si="0"/>
        <v>1</v>
      </c>
      <c r="L5" s="80"/>
      <c r="M5" s="80"/>
      <c r="N5" s="80"/>
      <c r="O5" s="80"/>
      <c r="P5" s="80"/>
      <c r="R5" s="646" t="s">
        <v>111</v>
      </c>
      <c r="S5" s="63" t="s">
        <v>97</v>
      </c>
      <c r="T5" s="24">
        <f>SUM(D5:P5)</f>
        <v>2</v>
      </c>
      <c r="U5" s="692">
        <f>SUM(T5:T6)/SUM(T2:T6)</f>
        <v>0.51190476190476186</v>
      </c>
    </row>
    <row r="6" spans="1:22" ht="15.75" thickBot="1">
      <c r="A6" s="640"/>
      <c r="B6" s="36" t="s">
        <v>243</v>
      </c>
      <c r="C6" s="37">
        <v>0.02</v>
      </c>
      <c r="D6" s="35">
        <v>9</v>
      </c>
      <c r="E6" s="35">
        <v>0</v>
      </c>
      <c r="F6" s="35">
        <v>0</v>
      </c>
      <c r="G6" s="35">
        <v>0</v>
      </c>
      <c r="H6" s="35">
        <v>0</v>
      </c>
      <c r="I6" s="35">
        <v>20</v>
      </c>
      <c r="J6" s="503">
        <v>0</v>
      </c>
      <c r="K6" s="508">
        <f t="shared" si="0"/>
        <v>29</v>
      </c>
      <c r="L6" s="80"/>
      <c r="M6" s="80"/>
      <c r="N6" s="80"/>
      <c r="O6" s="80"/>
      <c r="P6" s="80"/>
      <c r="R6" s="694"/>
      <c r="S6" s="149" t="s">
        <v>98</v>
      </c>
      <c r="T6" s="61">
        <f>SUM(D6:P6,D10:P10,D11:P11,T5)</f>
        <v>84</v>
      </c>
      <c r="U6" s="693"/>
    </row>
    <row r="7" spans="1:22" ht="14.25" customHeight="1" thickBot="1">
      <c r="A7" s="654" t="s">
        <v>69</v>
      </c>
      <c r="B7" s="151" t="s">
        <v>146</v>
      </c>
      <c r="C7" s="48">
        <v>3</v>
      </c>
      <c r="D7" s="35">
        <v>0</v>
      </c>
      <c r="E7" s="23">
        <v>2</v>
      </c>
      <c r="F7" s="23">
        <v>5</v>
      </c>
      <c r="G7" s="23">
        <v>0</v>
      </c>
      <c r="H7" s="23">
        <v>6</v>
      </c>
      <c r="I7" s="23">
        <v>0</v>
      </c>
      <c r="J7" s="501">
        <v>7</v>
      </c>
      <c r="K7" s="508">
        <f t="shared" si="0"/>
        <v>20</v>
      </c>
      <c r="L7" s="80"/>
      <c r="M7" s="80"/>
      <c r="N7" s="80"/>
      <c r="O7" s="80"/>
      <c r="P7" s="80"/>
      <c r="T7" s="148"/>
    </row>
    <row r="8" spans="1:22" ht="14.25" customHeight="1" thickBot="1">
      <c r="A8" s="655"/>
      <c r="B8" s="25" t="s">
        <v>99</v>
      </c>
      <c r="C8" s="51">
        <v>2</v>
      </c>
      <c r="D8" s="38">
        <v>0</v>
      </c>
      <c r="E8" s="27">
        <v>0</v>
      </c>
      <c r="F8" s="27">
        <v>0</v>
      </c>
      <c r="G8" s="27">
        <v>5</v>
      </c>
      <c r="H8" s="23">
        <v>0</v>
      </c>
      <c r="I8" s="23">
        <v>0</v>
      </c>
      <c r="J8" s="501">
        <v>0</v>
      </c>
      <c r="K8" s="508">
        <f t="shared" si="0"/>
        <v>5</v>
      </c>
      <c r="L8" s="80"/>
      <c r="M8" s="80"/>
      <c r="N8" s="80"/>
      <c r="O8" s="80"/>
      <c r="P8" s="80"/>
    </row>
    <row r="9" spans="1:22" ht="15.75" thickBot="1">
      <c r="A9" s="655"/>
      <c r="B9" s="25" t="s">
        <v>100</v>
      </c>
      <c r="C9" s="51">
        <v>4</v>
      </c>
      <c r="D9" s="38">
        <v>0</v>
      </c>
      <c r="E9" s="27">
        <v>0</v>
      </c>
      <c r="F9" s="27">
        <v>0</v>
      </c>
      <c r="G9" s="27">
        <v>0</v>
      </c>
      <c r="H9" s="23">
        <v>0</v>
      </c>
      <c r="I9" s="23">
        <v>4</v>
      </c>
      <c r="J9" s="501">
        <v>0</v>
      </c>
      <c r="K9" s="508">
        <f t="shared" si="0"/>
        <v>4</v>
      </c>
      <c r="L9" s="80"/>
      <c r="M9" s="80"/>
      <c r="N9" s="80"/>
      <c r="O9" s="80"/>
      <c r="P9" s="80"/>
    </row>
    <row r="10" spans="1:22" ht="14.25" customHeight="1" thickBot="1">
      <c r="A10" s="655"/>
      <c r="B10" s="25" t="s">
        <v>101</v>
      </c>
      <c r="C10" s="51">
        <v>1</v>
      </c>
      <c r="D10" s="38">
        <v>4</v>
      </c>
      <c r="E10" s="27">
        <v>1</v>
      </c>
      <c r="F10" s="27">
        <v>0</v>
      </c>
      <c r="G10" s="27">
        <v>4</v>
      </c>
      <c r="H10" s="23">
        <v>0</v>
      </c>
      <c r="I10" s="23">
        <v>2</v>
      </c>
      <c r="J10" s="501">
        <v>0</v>
      </c>
      <c r="K10" s="508">
        <f t="shared" si="0"/>
        <v>11</v>
      </c>
      <c r="L10" s="80"/>
      <c r="M10" s="80"/>
      <c r="N10" s="80"/>
      <c r="O10" s="80"/>
      <c r="P10" s="80"/>
    </row>
    <row r="11" spans="1:22" ht="15.75" thickBot="1">
      <c r="A11" s="655"/>
      <c r="B11" s="25" t="s">
        <v>197</v>
      </c>
      <c r="C11" s="152">
        <v>3</v>
      </c>
      <c r="D11" s="38">
        <v>0</v>
      </c>
      <c r="E11" s="27">
        <v>1</v>
      </c>
      <c r="F11" s="27">
        <v>0</v>
      </c>
      <c r="G11" s="27">
        <v>0</v>
      </c>
      <c r="H11" s="23">
        <v>0</v>
      </c>
      <c r="I11" s="23">
        <v>0</v>
      </c>
      <c r="J11" s="501">
        <v>0</v>
      </c>
      <c r="K11" s="508">
        <f t="shared" si="0"/>
        <v>1</v>
      </c>
      <c r="L11" s="80"/>
      <c r="M11" s="80"/>
      <c r="N11" s="80"/>
      <c r="O11" s="80"/>
      <c r="P11" s="80"/>
    </row>
    <row r="12" spans="1:22" ht="30.75" thickBot="1">
      <c r="A12" s="655"/>
      <c r="B12" s="25" t="s">
        <v>217</v>
      </c>
      <c r="C12" s="51">
        <v>1</v>
      </c>
      <c r="D12" s="38">
        <v>1</v>
      </c>
      <c r="E12" s="27">
        <v>0</v>
      </c>
      <c r="F12" s="27">
        <v>0</v>
      </c>
      <c r="G12" s="27">
        <v>1</v>
      </c>
      <c r="H12" s="23">
        <v>0</v>
      </c>
      <c r="I12" s="23">
        <v>0</v>
      </c>
      <c r="J12" s="501">
        <v>0</v>
      </c>
      <c r="K12" s="508">
        <f t="shared" si="0"/>
        <v>2</v>
      </c>
      <c r="L12" s="80"/>
      <c r="M12" s="80"/>
      <c r="N12" s="80"/>
      <c r="O12" s="80"/>
      <c r="P12" s="80"/>
    </row>
    <row r="13" spans="1:22" ht="15.75" thickBot="1">
      <c r="A13" s="655"/>
      <c r="B13" s="25" t="s">
        <v>149</v>
      </c>
      <c r="C13" s="51">
        <v>1</v>
      </c>
      <c r="D13" s="38">
        <v>0</v>
      </c>
      <c r="E13" s="27">
        <v>0</v>
      </c>
      <c r="F13" s="27">
        <v>0</v>
      </c>
      <c r="G13" s="27">
        <v>1</v>
      </c>
      <c r="H13" s="23">
        <v>0</v>
      </c>
      <c r="I13" s="23">
        <v>0</v>
      </c>
      <c r="J13" s="501">
        <v>0</v>
      </c>
      <c r="K13" s="508">
        <f t="shared" si="0"/>
        <v>1</v>
      </c>
      <c r="L13" s="80"/>
      <c r="M13" s="80"/>
      <c r="N13" s="80"/>
      <c r="O13" s="80"/>
      <c r="P13" s="80"/>
    </row>
    <row r="14" spans="1:22" ht="15.75" thickBot="1">
      <c r="A14" s="655"/>
      <c r="B14" s="25" t="s">
        <v>218</v>
      </c>
      <c r="C14" s="51">
        <v>1</v>
      </c>
      <c r="D14" s="38">
        <v>0</v>
      </c>
      <c r="E14" s="27">
        <v>1</v>
      </c>
      <c r="F14" s="27">
        <v>0</v>
      </c>
      <c r="G14" s="27">
        <v>0</v>
      </c>
      <c r="H14" s="23">
        <v>0</v>
      </c>
      <c r="I14" s="23">
        <v>0</v>
      </c>
      <c r="J14" s="501">
        <v>0</v>
      </c>
      <c r="K14" s="518">
        <f t="shared" si="0"/>
        <v>1</v>
      </c>
      <c r="L14" s="80"/>
      <c r="M14" s="80"/>
      <c r="N14" s="80"/>
      <c r="O14" s="80"/>
      <c r="P14" s="80"/>
    </row>
    <row r="16" spans="1:22">
      <c r="A16" s="695" t="s">
        <v>75</v>
      </c>
      <c r="B16" s="695"/>
      <c r="C16" s="695"/>
      <c r="D16" s="656">
        <f>11/60</f>
        <v>0.18333333333333332</v>
      </c>
      <c r="E16" s="656">
        <f>20/60</f>
        <v>0.33333333333333331</v>
      </c>
      <c r="F16" s="656">
        <f>9/60</f>
        <v>0.15</v>
      </c>
      <c r="G16" s="656">
        <f>16/60</f>
        <v>0.26666666666666666</v>
      </c>
      <c r="H16" s="656">
        <f>8/60</f>
        <v>0.13333333333333333</v>
      </c>
      <c r="I16" s="656">
        <f>15/60</f>
        <v>0.25</v>
      </c>
      <c r="J16" s="656">
        <f>13/60</f>
        <v>0.21666666666666667</v>
      </c>
      <c r="K16" s="682">
        <f>SUM(D16:J17)</f>
        <v>1.5333333333333332</v>
      </c>
    </row>
    <row r="17" spans="1:16" ht="15.75" thickBot="1">
      <c r="A17" s="696"/>
      <c r="B17" s="696"/>
      <c r="C17" s="696"/>
      <c r="D17" s="657"/>
      <c r="E17" s="657"/>
      <c r="F17" s="657"/>
      <c r="G17" s="657"/>
      <c r="H17" s="657"/>
      <c r="I17" s="657"/>
      <c r="J17" s="657"/>
      <c r="K17" s="682"/>
    </row>
    <row r="18" spans="1:16">
      <c r="A18" s="666" t="s">
        <v>77</v>
      </c>
      <c r="B18" s="702"/>
      <c r="C18" s="703"/>
      <c r="D18" s="664">
        <f t="shared" ref="D18:J18" si="1">SUMPRODUCT(D7:D14,$C7:$C14)*SUMPRODUCT(D2:D6,$C2:$C6)</f>
        <v>1.65</v>
      </c>
      <c r="E18" s="664">
        <f t="shared" si="1"/>
        <v>3.8499999999999996</v>
      </c>
      <c r="F18" s="664">
        <f t="shared" si="1"/>
        <v>1.05</v>
      </c>
      <c r="G18" s="664">
        <f t="shared" si="1"/>
        <v>3.52</v>
      </c>
      <c r="H18" s="664">
        <f t="shared" si="1"/>
        <v>1.2600000000000002</v>
      </c>
      <c r="I18" s="664">
        <f t="shared" si="1"/>
        <v>9.9</v>
      </c>
      <c r="J18" s="664">
        <f t="shared" si="1"/>
        <v>1.4700000000000002</v>
      </c>
      <c r="K18" s="683">
        <f>AVERAGE(D18:J20)</f>
        <v>3.2428571428571429</v>
      </c>
    </row>
    <row r="19" spans="1:16">
      <c r="A19" s="704"/>
      <c r="B19" s="705"/>
      <c r="C19" s="706"/>
      <c r="D19" s="665"/>
      <c r="E19" s="665"/>
      <c r="F19" s="665"/>
      <c r="G19" s="665"/>
      <c r="H19" s="665"/>
      <c r="I19" s="665"/>
      <c r="J19" s="665"/>
      <c r="K19" s="684"/>
    </row>
    <row r="20" spans="1:16" ht="15.75" customHeight="1" thickBot="1">
      <c r="A20" s="707"/>
      <c r="B20" s="708"/>
      <c r="C20" s="709"/>
      <c r="D20" s="638"/>
      <c r="E20" s="638"/>
      <c r="F20" s="638"/>
      <c r="G20" s="638"/>
      <c r="H20" s="638"/>
      <c r="I20" s="638"/>
      <c r="J20" s="638"/>
      <c r="K20" s="685"/>
    </row>
    <row r="21" spans="1:16" ht="15" customHeight="1">
      <c r="A21" s="681" t="s">
        <v>76</v>
      </c>
      <c r="B21" s="697"/>
      <c r="C21" s="698"/>
      <c r="D21" s="664">
        <f t="shared" ref="D21:J21" si="2">SUMPRODUCT(D2:D14)/D16</f>
        <v>81.818181818181827</v>
      </c>
      <c r="E21" s="664">
        <f t="shared" si="2"/>
        <v>24</v>
      </c>
      <c r="F21" s="664">
        <f t="shared" si="2"/>
        <v>40</v>
      </c>
      <c r="G21" s="664">
        <f t="shared" si="2"/>
        <v>48.75</v>
      </c>
      <c r="H21" s="664">
        <f t="shared" si="2"/>
        <v>52.5</v>
      </c>
      <c r="I21" s="664">
        <f t="shared" si="2"/>
        <v>108</v>
      </c>
      <c r="J21" s="664">
        <f t="shared" si="2"/>
        <v>36.92307692307692</v>
      </c>
      <c r="K21" s="664">
        <f t="shared" ref="K21" si="3">SUMPRODUCT(K2:K14)/K16</f>
        <v>54.782608695652179</v>
      </c>
    </row>
    <row r="22" spans="1:16" ht="15.75" thickBot="1">
      <c r="A22" s="699"/>
      <c r="B22" s="700"/>
      <c r="C22" s="701"/>
      <c r="D22" s="638"/>
      <c r="E22" s="638"/>
      <c r="F22" s="638"/>
      <c r="G22" s="638"/>
      <c r="H22" s="638"/>
      <c r="I22" s="638"/>
      <c r="J22" s="638"/>
      <c r="K22" s="638"/>
    </row>
    <row r="23" spans="1:16" ht="15" customHeight="1">
      <c r="O23" s="2"/>
      <c r="P23" s="2"/>
    </row>
    <row r="24" spans="1:16" ht="15.75" customHeight="1"/>
    <row r="27" spans="1:16" ht="15.75" customHeight="1"/>
    <row r="29" spans="1:16" ht="15.75" customHeight="1"/>
    <row r="30" spans="1:16" ht="15" customHeight="1">
      <c r="H30" s="59"/>
    </row>
    <row r="33" spans="17:17" ht="15.75" customHeight="1"/>
    <row r="35" spans="17:17" ht="14.25" customHeight="1"/>
    <row r="36" spans="17:17" ht="14.25" customHeight="1"/>
    <row r="39" spans="17:17" ht="43.5" customHeight="1"/>
    <row r="40" spans="17:17" ht="27" customHeight="1"/>
    <row r="41" spans="17:17" hidden="1"/>
    <row r="42" spans="17:17">
      <c r="Q42" s="2"/>
    </row>
    <row r="43" spans="17:17" ht="14.25" customHeight="1"/>
    <row r="45" spans="17:17" ht="14.25" customHeight="1"/>
  </sheetData>
  <mergeCells count="36">
    <mergeCell ref="D21:D22"/>
    <mergeCell ref="E21:E22"/>
    <mergeCell ref="F21:F22"/>
    <mergeCell ref="G21:G22"/>
    <mergeCell ref="F16:F17"/>
    <mergeCell ref="I18:I20"/>
    <mergeCell ref="J18:J20"/>
    <mergeCell ref="H21:H22"/>
    <mergeCell ref="I21:I22"/>
    <mergeCell ref="J21:J22"/>
    <mergeCell ref="D18:D20"/>
    <mergeCell ref="E18:E20"/>
    <mergeCell ref="F18:F20"/>
    <mergeCell ref="G18:G20"/>
    <mergeCell ref="H18:H20"/>
    <mergeCell ref="R1:U1"/>
    <mergeCell ref="R2:R4"/>
    <mergeCell ref="U2:U4"/>
    <mergeCell ref="U5:U6"/>
    <mergeCell ref="R5:R6"/>
    <mergeCell ref="K16:K17"/>
    <mergeCell ref="K18:K20"/>
    <mergeCell ref="K21:K22"/>
    <mergeCell ref="A7:A14"/>
    <mergeCell ref="A1:C1"/>
    <mergeCell ref="A5:A6"/>
    <mergeCell ref="A2:A4"/>
    <mergeCell ref="A16:C17"/>
    <mergeCell ref="D16:D17"/>
    <mergeCell ref="E16:E17"/>
    <mergeCell ref="A21:C22"/>
    <mergeCell ref="A18:C20"/>
    <mergeCell ref="G16:G17"/>
    <mergeCell ref="H16:H17"/>
    <mergeCell ref="I16:I17"/>
    <mergeCell ref="J16:J17"/>
  </mergeCells>
  <conditionalFormatting sqref="Q21:Q24">
    <cfRule type="colorScale" priority="4">
      <colorScale>
        <cfvo type="min"/>
        <cfvo type="percentile" val="50"/>
        <cfvo type="max"/>
        <color rgb="FF63BE7B"/>
        <color rgb="FFFCFCFF"/>
        <color rgb="FFF8696B"/>
      </colorScale>
    </cfRule>
  </conditionalFormatting>
  <conditionalFormatting sqref="Q12:Q14">
    <cfRule type="colorScale" priority="7">
      <colorScale>
        <cfvo type="min"/>
        <cfvo type="percentile" val="50"/>
        <cfvo type="max"/>
        <color rgb="FF63BE7B"/>
        <color rgb="FFFCFCFF"/>
        <color rgb="FFF8696B"/>
      </colorScale>
    </cfRule>
  </conditionalFormatting>
  <conditionalFormatting sqref="U8">
    <cfRule type="notContainsBlanks" dxfId="1" priority="11">
      <formula>LEN(TRIM(U8))&gt;0</formula>
    </cfRule>
  </conditionalFormatting>
  <conditionalFormatting sqref="D16:J22 K18:K22">
    <cfRule type="colorScale" priority="12">
      <colorScale>
        <cfvo type="min"/>
        <cfvo type="max"/>
        <color rgb="FFFCFCFF"/>
        <color rgb="FFF8696B"/>
      </colorScale>
    </cfRule>
  </conditionalFormatting>
  <conditionalFormatting sqref="T2:T6">
    <cfRule type="colorScale" priority="17">
      <colorScale>
        <cfvo type="min"/>
        <cfvo type="max"/>
        <color rgb="FFFCFCFF"/>
        <color rgb="FFF8696B"/>
      </colorScale>
    </cfRule>
  </conditionalFormatting>
  <conditionalFormatting sqref="Q12:Q20">
    <cfRule type="colorScale" priority="18">
      <colorScale>
        <cfvo type="min"/>
        <cfvo type="percentile" val="50"/>
        <cfvo type="max"/>
        <color rgb="FF63BE7B"/>
        <color rgb="FFFCFCFF"/>
        <color rgb="FFF8696B"/>
      </colorScale>
    </cfRule>
  </conditionalFormatting>
  <conditionalFormatting sqref="Q12:Q20">
    <cfRule type="colorScale" priority="19">
      <colorScale>
        <cfvo type="min"/>
        <cfvo type="max"/>
        <color rgb="FFFCFCFF"/>
        <color rgb="FFF8696B"/>
      </colorScale>
    </cfRule>
  </conditionalFormatting>
  <conditionalFormatting sqref="D5:J6 Q7:Q10">
    <cfRule type="colorScale" priority="21">
      <colorScale>
        <cfvo type="min"/>
        <cfvo type="percentile" val="50"/>
        <cfvo type="max"/>
        <color rgb="FF63BE7B"/>
        <color rgb="FFFCFCFF"/>
        <color rgb="FFF8696B"/>
      </colorScale>
    </cfRule>
  </conditionalFormatting>
  <conditionalFormatting sqref="D2:J6">
    <cfRule type="colorScale" priority="27">
      <colorScale>
        <cfvo type="min"/>
        <cfvo type="max"/>
        <color rgb="FFFCFCFF"/>
        <color rgb="FFF8696B"/>
      </colorScale>
    </cfRule>
  </conditionalFormatting>
  <conditionalFormatting sqref="D7:J14">
    <cfRule type="colorScale" priority="30">
      <colorScale>
        <cfvo type="min"/>
        <cfvo type="percentile" val="50"/>
        <cfvo type="max"/>
        <color rgb="FF63BE7B"/>
        <color rgb="FFFCFCFF"/>
        <color rgb="FFF8696B"/>
      </colorScale>
    </cfRule>
  </conditionalFormatting>
  <conditionalFormatting sqref="D7:J14">
    <cfRule type="colorScale" priority="31">
      <colorScale>
        <cfvo type="min"/>
        <cfvo type="max"/>
        <color rgb="FFFCFCFF"/>
        <color rgb="FFF8696B"/>
      </colorScale>
    </cfRule>
  </conditionalFormatting>
  <conditionalFormatting sqref="D2:J14">
    <cfRule type="colorScale" priority="32">
      <colorScale>
        <cfvo type="min"/>
        <cfvo type="max"/>
        <color rgb="FFFCFCFF"/>
        <color rgb="FFF8696B"/>
      </colorScale>
    </cfRule>
  </conditionalFormatting>
  <pageMargins left="0.7" right="0.7" top="0.75" bottom="0.75" header="0.3" footer="0.3"/>
  <drawing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ACF505F-2E1A-4A3C-A5A8-38E97B89B29E}">
  <sheetPr>
    <outlinePr summaryBelow="0" summaryRight="0"/>
  </sheetPr>
  <dimension ref="A1:L35"/>
  <sheetViews>
    <sheetView zoomScale="55" zoomScaleNormal="55" workbookViewId="0">
      <selection activeCell="I21" sqref="I21"/>
    </sheetView>
  </sheetViews>
  <sheetFormatPr baseColWidth="10" defaultColWidth="17.28515625" defaultRowHeight="15" customHeight="1"/>
  <cols>
    <col min="1" max="1" width="14.85546875" style="408" customWidth="1"/>
    <col min="2" max="2" width="23.140625" style="408" customWidth="1"/>
    <col min="3" max="3" width="24.42578125" style="408" customWidth="1"/>
    <col min="4" max="4" width="48.42578125" style="408" customWidth="1"/>
    <col min="5" max="5" width="49.42578125" style="408" customWidth="1"/>
    <col min="6" max="6" width="4.85546875" style="408" customWidth="1"/>
    <col min="7" max="7" width="21.85546875" style="408" customWidth="1"/>
    <col min="8" max="8" width="13" style="408" customWidth="1"/>
    <col min="9" max="9" width="21.42578125" style="408" customWidth="1"/>
    <col min="10" max="10" width="28" style="408" customWidth="1"/>
    <col min="11" max="11" width="17.28515625" style="408" customWidth="1"/>
    <col min="12" max="12" width="15" style="408" customWidth="1"/>
    <col min="13" max="16" width="10.7109375" style="408" customWidth="1"/>
    <col min="17" max="16384" width="17.28515625" style="408"/>
  </cols>
  <sheetData>
    <row r="1" spans="1:12" ht="2.25" customHeight="1" thickBot="1"/>
    <row r="2" spans="1:12" ht="63.75" customHeight="1" thickBot="1">
      <c r="A2" s="714" t="s">
        <v>32</v>
      </c>
      <c r="B2" s="714"/>
      <c r="C2" s="715"/>
      <c r="D2" s="409" t="s">
        <v>33</v>
      </c>
      <c r="E2" s="410" t="s">
        <v>34</v>
      </c>
      <c r="F2" s="409" t="s">
        <v>35</v>
      </c>
      <c r="G2" s="409" t="s">
        <v>36</v>
      </c>
      <c r="H2" s="510" t="s">
        <v>354</v>
      </c>
      <c r="J2" s="735" t="s">
        <v>44</v>
      </c>
      <c r="K2" s="735"/>
      <c r="L2" s="735"/>
    </row>
    <row r="3" spans="1:12" ht="14.25" customHeight="1">
      <c r="A3" s="716" t="s">
        <v>51</v>
      </c>
      <c r="B3" s="411" t="s">
        <v>332</v>
      </c>
      <c r="C3" s="412">
        <v>0.04</v>
      </c>
      <c r="D3" s="413">
        <v>1</v>
      </c>
      <c r="E3" s="413">
        <v>1</v>
      </c>
      <c r="F3" s="413">
        <v>0</v>
      </c>
      <c r="G3" s="511">
        <v>0</v>
      </c>
      <c r="H3" s="517">
        <f>SUM(D3:G3)</f>
        <v>2</v>
      </c>
      <c r="J3" s="746" t="s">
        <v>109</v>
      </c>
      <c r="K3" s="436">
        <f>SUM(D8:G8)</f>
        <v>6</v>
      </c>
      <c r="L3" s="748">
        <f>SUM(K3:K4)/SUM(K3:K9)</f>
        <v>0.19665683382497542</v>
      </c>
    </row>
    <row r="4" spans="1:12" ht="14.25" customHeight="1" thickBot="1">
      <c r="A4" s="717"/>
      <c r="B4" s="414" t="s">
        <v>98</v>
      </c>
      <c r="C4" s="415">
        <v>0.02</v>
      </c>
      <c r="D4" s="416">
        <v>5</v>
      </c>
      <c r="E4" s="416">
        <v>1</v>
      </c>
      <c r="F4" s="416">
        <v>1</v>
      </c>
      <c r="G4" s="512">
        <v>0</v>
      </c>
      <c r="H4" s="517">
        <f t="shared" ref="H4:H19" si="0">SUM(D4:G4)</f>
        <v>7</v>
      </c>
      <c r="J4" s="747"/>
      <c r="K4" s="437">
        <f>SUM(D9:G10)</f>
        <v>6</v>
      </c>
      <c r="L4" s="749"/>
    </row>
    <row r="5" spans="1:12">
      <c r="A5" s="718" t="s">
        <v>2</v>
      </c>
      <c r="B5" s="417" t="s">
        <v>119</v>
      </c>
      <c r="C5" s="418">
        <v>7.0000000000000007E-2</v>
      </c>
      <c r="D5" s="413">
        <v>1</v>
      </c>
      <c r="E5" s="413">
        <v>1</v>
      </c>
      <c r="F5" s="413">
        <v>1</v>
      </c>
      <c r="G5" s="511">
        <v>1</v>
      </c>
      <c r="H5" s="517">
        <f t="shared" si="0"/>
        <v>4</v>
      </c>
      <c r="J5" s="750" t="s">
        <v>111</v>
      </c>
      <c r="K5" s="438">
        <f>SUM(C4:G4)</f>
        <v>7.02</v>
      </c>
      <c r="L5" s="753">
        <f>SUM(K5:K7)/SUM(K3:K9)</f>
        <v>0.19698459521468373</v>
      </c>
    </row>
    <row r="6" spans="1:12">
      <c r="A6" s="719"/>
      <c r="B6" s="419" t="s">
        <v>24</v>
      </c>
      <c r="C6" s="420">
        <v>0.15</v>
      </c>
      <c r="D6" s="421">
        <v>1</v>
      </c>
      <c r="E6" s="421">
        <v>1</v>
      </c>
      <c r="F6" s="421">
        <v>1</v>
      </c>
      <c r="G6" s="513">
        <v>0</v>
      </c>
      <c r="H6" s="517">
        <f t="shared" si="0"/>
        <v>3</v>
      </c>
      <c r="J6" s="751"/>
      <c r="K6" s="438">
        <f>SUM(C19:G19)</f>
        <v>3</v>
      </c>
      <c r="L6" s="754"/>
    </row>
    <row r="7" spans="1:12" ht="15.75" thickBot="1">
      <c r="A7" s="719"/>
      <c r="B7" s="422" t="s">
        <v>333</v>
      </c>
      <c r="C7" s="423">
        <v>0.2</v>
      </c>
      <c r="D7" s="424">
        <v>1</v>
      </c>
      <c r="E7" s="424">
        <v>1</v>
      </c>
      <c r="F7" s="424">
        <v>0</v>
      </c>
      <c r="G7" s="514">
        <v>0</v>
      </c>
      <c r="H7" s="517">
        <f t="shared" si="0"/>
        <v>2</v>
      </c>
      <c r="J7" s="752"/>
      <c r="K7" s="438">
        <f>SUM(D3:G3)</f>
        <v>2</v>
      </c>
      <c r="L7" s="755"/>
    </row>
    <row r="8" spans="1:12">
      <c r="A8" s="720" t="s">
        <v>61</v>
      </c>
      <c r="B8" s="425" t="s">
        <v>161</v>
      </c>
      <c r="C8" s="426">
        <v>3</v>
      </c>
      <c r="D8" s="413">
        <v>3</v>
      </c>
      <c r="E8" s="413">
        <v>3</v>
      </c>
      <c r="F8" s="413">
        <v>0</v>
      </c>
      <c r="G8" s="511">
        <v>0</v>
      </c>
      <c r="H8" s="517">
        <f t="shared" si="0"/>
        <v>6</v>
      </c>
      <c r="J8" s="756" t="s">
        <v>307</v>
      </c>
      <c r="K8" s="439">
        <f>SUM(D15:G15)</f>
        <v>1</v>
      </c>
      <c r="L8" s="758">
        <f>SUM(K8:K9)/SUM(K3:K9)</f>
        <v>0.60635857096034096</v>
      </c>
    </row>
    <row r="9" spans="1:12" ht="30.75" thickBot="1">
      <c r="A9" s="720"/>
      <c r="B9" s="427" t="s">
        <v>334</v>
      </c>
      <c r="C9" s="428">
        <v>4</v>
      </c>
      <c r="D9" s="429">
        <v>0</v>
      </c>
      <c r="E9" s="429">
        <v>2</v>
      </c>
      <c r="F9" s="429">
        <v>1</v>
      </c>
      <c r="G9" s="515">
        <v>0</v>
      </c>
      <c r="H9" s="517">
        <f t="shared" si="0"/>
        <v>3</v>
      </c>
      <c r="J9" s="757"/>
      <c r="K9" s="438">
        <f>SUM(D16:G16)</f>
        <v>36</v>
      </c>
      <c r="L9" s="759"/>
    </row>
    <row r="10" spans="1:12" ht="30.75" thickBot="1">
      <c r="A10" s="721"/>
      <c r="B10" s="430" t="s">
        <v>335</v>
      </c>
      <c r="C10" s="431">
        <v>5</v>
      </c>
      <c r="D10" s="432">
        <v>0</v>
      </c>
      <c r="E10" s="432">
        <v>1</v>
      </c>
      <c r="F10" s="432">
        <v>1</v>
      </c>
      <c r="G10" s="516">
        <v>1</v>
      </c>
      <c r="H10" s="517">
        <f t="shared" si="0"/>
        <v>3</v>
      </c>
    </row>
    <row r="11" spans="1:12">
      <c r="A11" s="722" t="s">
        <v>69</v>
      </c>
      <c r="B11" s="425" t="s">
        <v>336</v>
      </c>
      <c r="C11" s="426">
        <v>1</v>
      </c>
      <c r="D11" s="413">
        <v>1</v>
      </c>
      <c r="E11" s="413">
        <v>1</v>
      </c>
      <c r="F11" s="413">
        <v>0</v>
      </c>
      <c r="G11" s="511">
        <v>0</v>
      </c>
      <c r="H11" s="517">
        <f t="shared" si="0"/>
        <v>2</v>
      </c>
    </row>
    <row r="12" spans="1:12">
      <c r="A12" s="723"/>
      <c r="B12" s="433" t="s">
        <v>337</v>
      </c>
      <c r="C12" s="428">
        <v>1</v>
      </c>
      <c r="D12" s="429">
        <v>1</v>
      </c>
      <c r="E12" s="429">
        <v>0</v>
      </c>
      <c r="F12" s="429">
        <v>0</v>
      </c>
      <c r="G12" s="515">
        <v>0</v>
      </c>
      <c r="H12" s="517">
        <f t="shared" si="0"/>
        <v>1</v>
      </c>
    </row>
    <row r="13" spans="1:12" ht="14.25" customHeight="1">
      <c r="A13" s="723"/>
      <c r="B13" s="433" t="s">
        <v>338</v>
      </c>
      <c r="C13" s="428">
        <v>1</v>
      </c>
      <c r="D13" s="429">
        <v>1</v>
      </c>
      <c r="E13" s="429">
        <v>1</v>
      </c>
      <c r="F13" s="429">
        <v>0</v>
      </c>
      <c r="G13" s="515">
        <v>0</v>
      </c>
      <c r="H13" s="517">
        <f t="shared" si="0"/>
        <v>2</v>
      </c>
    </row>
    <row r="14" spans="1:12" ht="14.25" customHeight="1">
      <c r="A14" s="723"/>
      <c r="B14" s="433" t="s">
        <v>339</v>
      </c>
      <c r="C14" s="428">
        <v>1</v>
      </c>
      <c r="D14" s="429">
        <v>0</v>
      </c>
      <c r="E14" s="429">
        <v>1</v>
      </c>
      <c r="F14" s="429">
        <v>1</v>
      </c>
      <c r="G14" s="515">
        <v>1</v>
      </c>
      <c r="H14" s="517">
        <f t="shared" si="0"/>
        <v>3</v>
      </c>
    </row>
    <row r="15" spans="1:12" ht="14.25" customHeight="1">
      <c r="A15" s="723"/>
      <c r="B15" s="433" t="s">
        <v>104</v>
      </c>
      <c r="C15" s="434">
        <v>5</v>
      </c>
      <c r="D15" s="429">
        <v>0</v>
      </c>
      <c r="E15" s="429">
        <v>1</v>
      </c>
      <c r="F15" s="429">
        <v>0</v>
      </c>
      <c r="G15" s="515">
        <v>0</v>
      </c>
      <c r="H15" s="517">
        <f t="shared" si="0"/>
        <v>1</v>
      </c>
    </row>
    <row r="16" spans="1:12" ht="14.25" customHeight="1">
      <c r="A16" s="723"/>
      <c r="B16" s="427" t="s">
        <v>340</v>
      </c>
      <c r="C16" s="428">
        <v>4</v>
      </c>
      <c r="D16" s="429">
        <v>12</v>
      </c>
      <c r="E16" s="429">
        <v>14</v>
      </c>
      <c r="F16" s="429">
        <v>3</v>
      </c>
      <c r="G16" s="515">
        <v>7</v>
      </c>
      <c r="H16" s="517">
        <f t="shared" si="0"/>
        <v>36</v>
      </c>
    </row>
    <row r="17" spans="1:8" ht="14.25" customHeight="1">
      <c r="A17" s="723"/>
      <c r="B17" s="427" t="s">
        <v>341</v>
      </c>
      <c r="C17" s="428">
        <v>1</v>
      </c>
      <c r="D17" s="429">
        <v>5</v>
      </c>
      <c r="E17" s="429">
        <v>3</v>
      </c>
      <c r="F17" s="429">
        <v>0</v>
      </c>
      <c r="G17" s="515">
        <v>2</v>
      </c>
      <c r="H17" s="517">
        <f t="shared" si="0"/>
        <v>10</v>
      </c>
    </row>
    <row r="18" spans="1:8" ht="14.25" customHeight="1">
      <c r="A18" s="723"/>
      <c r="B18" s="427" t="s">
        <v>342</v>
      </c>
      <c r="C18" s="428">
        <v>3</v>
      </c>
      <c r="D18" s="429">
        <v>1</v>
      </c>
      <c r="E18" s="429">
        <v>3</v>
      </c>
      <c r="F18" s="429">
        <v>0</v>
      </c>
      <c r="G18" s="515">
        <v>2</v>
      </c>
      <c r="H18" s="517">
        <f t="shared" si="0"/>
        <v>6</v>
      </c>
    </row>
    <row r="19" spans="1:8" ht="15.75" thickBot="1">
      <c r="A19" s="724"/>
      <c r="B19" s="435" t="s">
        <v>218</v>
      </c>
      <c r="C19" s="431">
        <v>1</v>
      </c>
      <c r="D19" s="432">
        <v>0</v>
      </c>
      <c r="E19" s="432">
        <v>2</v>
      </c>
      <c r="F19" s="432">
        <v>0</v>
      </c>
      <c r="G19" s="516">
        <v>0</v>
      </c>
      <c r="H19" s="517">
        <f t="shared" si="0"/>
        <v>2</v>
      </c>
    </row>
    <row r="21" spans="1:8" ht="43.5" customHeight="1">
      <c r="A21" s="710" t="s">
        <v>75</v>
      </c>
      <c r="B21" s="710"/>
      <c r="C21" s="711"/>
      <c r="D21" s="736">
        <v>0.38333299999999998</v>
      </c>
      <c r="E21" s="731">
        <v>0.63333300000000003</v>
      </c>
      <c r="F21" s="731">
        <v>6.6666699999999995E-2</v>
      </c>
      <c r="G21" s="731">
        <v>0.2</v>
      </c>
      <c r="H21" s="525"/>
    </row>
    <row r="22" spans="1:8" ht="27" customHeight="1" thickBot="1">
      <c r="A22" s="712"/>
      <c r="B22" s="712"/>
      <c r="C22" s="713"/>
      <c r="D22" s="737"/>
      <c r="E22" s="732"/>
      <c r="F22" s="732"/>
      <c r="G22" s="732"/>
      <c r="H22" s="525"/>
    </row>
    <row r="23" spans="1:8" ht="37.5" customHeight="1">
      <c r="A23" s="725" t="s">
        <v>77</v>
      </c>
      <c r="B23" s="726"/>
      <c r="C23" s="727"/>
      <c r="D23" s="731">
        <f>SUMPRODUCT(D8:D19,$C8:$C19)*SUMPRODUCT(D3:D7,$C3:$C7)</f>
        <v>38.080000000000005</v>
      </c>
      <c r="E23" s="731">
        <f>SUMPRODUCT(E8:E19,$C8:$C19)*SUMPRODUCT(E3:E7,$C3:$C7)</f>
        <v>48.000000000000007</v>
      </c>
      <c r="F23" s="731">
        <f>SUMPRODUCT(F8:F19,$C8:$C19)*SUMPRODUCT(F3:F7,$C3:$C7)</f>
        <v>5.2799999999999994</v>
      </c>
      <c r="G23" s="733">
        <f>SUMPRODUCT(G8:G19,$C8:$C19)*SUMPRODUCT(G3:G7,$C3:$C7)</f>
        <v>2.9400000000000004</v>
      </c>
      <c r="H23" s="525"/>
    </row>
    <row r="24" spans="1:8" ht="54.75" customHeight="1" thickBot="1">
      <c r="A24" s="728"/>
      <c r="B24" s="729"/>
      <c r="C24" s="730"/>
      <c r="D24" s="732"/>
      <c r="E24" s="732"/>
      <c r="F24" s="732"/>
      <c r="G24" s="734"/>
      <c r="H24" s="525"/>
    </row>
    <row r="25" spans="1:8" ht="15" customHeight="1">
      <c r="A25" s="738" t="s">
        <v>76</v>
      </c>
      <c r="B25" s="739"/>
      <c r="C25" s="740"/>
      <c r="D25" s="731">
        <f>SUMPRODUCT(D3:D19)/D21</f>
        <v>86.087031380027298</v>
      </c>
      <c r="E25" s="731">
        <f>SUMPRODUCT(E3:E19)/E21</f>
        <v>58.421083379517562</v>
      </c>
      <c r="F25" s="731">
        <f>SUMPRODUCT(F3:F19)/F21</f>
        <v>134.99993250003376</v>
      </c>
      <c r="G25" s="744">
        <f>SUMPRODUCT(G3:G19)/G21</f>
        <v>70</v>
      </c>
      <c r="H25" s="526"/>
    </row>
    <row r="26" spans="1:8" ht="14.25" customHeight="1" thickBot="1">
      <c r="A26" s="741"/>
      <c r="B26" s="742"/>
      <c r="C26" s="743"/>
      <c r="D26" s="732"/>
      <c r="E26" s="732"/>
      <c r="F26" s="732"/>
      <c r="G26" s="745"/>
      <c r="H26" s="526"/>
    </row>
    <row r="35" ht="15.75" customHeight="1"/>
  </sheetData>
  <mergeCells count="27">
    <mergeCell ref="A25:C26"/>
    <mergeCell ref="D25:D26"/>
    <mergeCell ref="E25:E26"/>
    <mergeCell ref="F25:F26"/>
    <mergeCell ref="G25:G26"/>
    <mergeCell ref="J2:L2"/>
    <mergeCell ref="D21:D22"/>
    <mergeCell ref="E21:E22"/>
    <mergeCell ref="F21:F22"/>
    <mergeCell ref="G21:G22"/>
    <mergeCell ref="J3:J4"/>
    <mergeCell ref="L3:L4"/>
    <mergeCell ref="J5:J7"/>
    <mergeCell ref="L5:L7"/>
    <mergeCell ref="J8:J9"/>
    <mergeCell ref="L8:L9"/>
    <mergeCell ref="A23:C24"/>
    <mergeCell ref="D23:D24"/>
    <mergeCell ref="E23:E24"/>
    <mergeCell ref="F23:F24"/>
    <mergeCell ref="G23:G24"/>
    <mergeCell ref="A21:C22"/>
    <mergeCell ref="A2:C2"/>
    <mergeCell ref="A3:A4"/>
    <mergeCell ref="A5:A7"/>
    <mergeCell ref="A8:A10"/>
    <mergeCell ref="A11:A19"/>
  </mergeCells>
  <conditionalFormatting sqref="O3">
    <cfRule type="notContainsBlanks" dxfId="0" priority="1">
      <formula>LEN(TRIM(O3))&gt;0</formula>
    </cfRule>
  </conditionalFormatting>
  <conditionalFormatting sqref="K3:K4">
    <cfRule type="colorScale" priority="2">
      <colorScale>
        <cfvo type="min"/>
        <cfvo type="max"/>
        <color rgb="FFFCFCFF"/>
        <color rgb="FFF8696B"/>
      </colorScale>
    </cfRule>
  </conditionalFormatting>
  <conditionalFormatting sqref="K8">
    <cfRule type="colorScale" priority="3">
      <colorScale>
        <cfvo type="min"/>
        <cfvo type="max"/>
        <color rgb="FFFCFCFF"/>
        <color rgb="FFF8696B"/>
      </colorScale>
    </cfRule>
  </conditionalFormatting>
  <conditionalFormatting sqref="D21:G21 G23 D22:F24 D26:F26 D25:H25">
    <cfRule type="colorScale" priority="4">
      <colorScale>
        <cfvo type="min"/>
        <cfvo type="max"/>
        <color rgb="FFFCFCFF"/>
        <color rgb="FFF8696B"/>
      </colorScale>
    </cfRule>
  </conditionalFormatting>
  <conditionalFormatting sqref="D5:G7">
    <cfRule type="colorScale" priority="5">
      <colorScale>
        <cfvo type="min"/>
        <cfvo type="percentile" val="50"/>
        <cfvo type="max"/>
        <color rgb="FF63BE7B"/>
        <color rgb="FFFCFCFF"/>
        <color rgb="FFF8696B"/>
      </colorScale>
    </cfRule>
  </conditionalFormatting>
  <conditionalFormatting sqref="D5:G7">
    <cfRule type="colorScale" priority="6">
      <colorScale>
        <cfvo type="min"/>
        <cfvo type="max"/>
        <color rgb="FFFCFCFF"/>
        <color rgb="FFF8696B"/>
      </colorScale>
    </cfRule>
  </conditionalFormatting>
  <conditionalFormatting sqref="D8:G10">
    <cfRule type="colorScale" priority="7">
      <colorScale>
        <cfvo type="min"/>
        <cfvo type="percentile" val="50"/>
        <cfvo type="max"/>
        <color rgb="FF63BE7B"/>
        <color rgb="FFFCFCFF"/>
        <color rgb="FFF8696B"/>
      </colorScale>
    </cfRule>
  </conditionalFormatting>
  <conditionalFormatting sqref="D8:G10">
    <cfRule type="colorScale" priority="8">
      <colorScale>
        <cfvo type="min"/>
        <cfvo type="max"/>
        <color rgb="FFFCFCFF"/>
        <color rgb="FFF8696B"/>
      </colorScale>
    </cfRule>
  </conditionalFormatting>
  <conditionalFormatting sqref="D11:G19 D4:G4">
    <cfRule type="colorScale" priority="9">
      <colorScale>
        <cfvo type="min"/>
        <cfvo type="percentile" val="50"/>
        <cfvo type="max"/>
        <color rgb="FF63BE7B"/>
        <color rgb="FFFCFCFF"/>
        <color rgb="FFF8696B"/>
      </colorScale>
    </cfRule>
  </conditionalFormatting>
  <conditionalFormatting sqref="D11:G19 D4:G4">
    <cfRule type="colorScale" priority="10">
      <colorScale>
        <cfvo type="min"/>
        <cfvo type="max"/>
        <color rgb="FFFCFCFF"/>
        <color rgb="FFF8696B"/>
      </colorScale>
    </cfRule>
  </conditionalFormatting>
  <conditionalFormatting sqref="D8:G19 D3:G4">
    <cfRule type="colorScale" priority="11">
      <colorScale>
        <cfvo type="min"/>
        <cfvo type="max"/>
        <color rgb="FFFCFCFF"/>
        <color rgb="FFF8696B"/>
      </colorScale>
    </cfRule>
  </conditionalFormatting>
  <conditionalFormatting sqref="D3:G3">
    <cfRule type="colorScale" priority="12">
      <colorScale>
        <cfvo type="min"/>
        <cfvo type="percentile" val="50"/>
        <cfvo type="max"/>
        <color rgb="FF63BE7B"/>
        <color rgb="FFFCFCFF"/>
        <color rgb="FFF8696B"/>
      </colorScale>
    </cfRule>
  </conditionalFormatting>
  <conditionalFormatting sqref="D3:G3">
    <cfRule type="colorScale" priority="13">
      <colorScale>
        <cfvo type="min"/>
        <cfvo type="max"/>
        <color rgb="FFFCFCFF"/>
        <color rgb="FFF8696B"/>
      </colorScale>
    </cfRule>
  </conditionalFormatting>
  <pageMargins left="0.7" right="0.7" top="0.75" bottom="0.75" header="0.3" footer="0.3"/>
  <pageSetup paperSize="9" orientation="portrait" horizontalDpi="360" verticalDpi="360" r:id="rId1"/>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185EC0B-7FE1-4009-A2B6-623735F72397}">
  <sheetPr>
    <outlinePr summaryBelow="0" summaryRight="0"/>
  </sheetPr>
  <dimension ref="A1:N18"/>
  <sheetViews>
    <sheetView zoomScale="70" zoomScaleNormal="70" workbookViewId="0">
      <selection activeCell="G16" sqref="G16"/>
    </sheetView>
  </sheetViews>
  <sheetFormatPr baseColWidth="10" defaultColWidth="17.28515625" defaultRowHeight="15" customHeight="1"/>
  <cols>
    <col min="1" max="1" width="23.42578125" style="408" bestFit="1" customWidth="1"/>
    <col min="2" max="2" width="14" style="408" customWidth="1"/>
    <col min="3" max="3" width="23.140625" style="408" customWidth="1"/>
    <col min="4" max="4" width="19.28515625" style="408" customWidth="1"/>
    <col min="5" max="5" width="20.5703125" style="408" customWidth="1"/>
    <col min="6" max="6" width="23.7109375" style="408" customWidth="1"/>
    <col min="7" max="7" width="19" style="408" customWidth="1"/>
    <col min="8" max="8" width="13" style="408" customWidth="1"/>
    <col min="9" max="9" width="21.42578125" style="408" customWidth="1"/>
    <col min="10" max="10" width="18.140625" style="408" bestFit="1" customWidth="1"/>
    <col min="11" max="11" width="17.28515625" style="408" customWidth="1"/>
    <col min="12" max="12" width="16.28515625" style="408" bestFit="1" customWidth="1"/>
    <col min="13" max="16" width="10.7109375" style="408" customWidth="1"/>
    <col min="17" max="16384" width="17.28515625" style="408"/>
  </cols>
  <sheetData>
    <row r="1" spans="1:14" ht="1.5" customHeight="1" thickBot="1">
      <c r="J1" s="735" t="s">
        <v>44</v>
      </c>
      <c r="K1" s="735"/>
      <c r="L1" s="735"/>
      <c r="M1" s="735"/>
    </row>
    <row r="2" spans="1:14" ht="63.75" customHeight="1" thickBot="1">
      <c r="A2" s="794" t="s">
        <v>32</v>
      </c>
      <c r="B2" s="794"/>
      <c r="C2" s="795"/>
      <c r="D2" s="440" t="s">
        <v>33</v>
      </c>
      <c r="E2" s="441" t="s">
        <v>34</v>
      </c>
      <c r="F2" s="442" t="s">
        <v>35</v>
      </c>
      <c r="G2" s="442" t="s">
        <v>354</v>
      </c>
      <c r="J2" s="775"/>
      <c r="K2" s="775"/>
      <c r="L2" s="775"/>
      <c r="M2" s="775"/>
    </row>
    <row r="3" spans="1:14" ht="15" customHeight="1" thickBot="1">
      <c r="A3" s="760" t="s">
        <v>2</v>
      </c>
      <c r="B3" s="443" t="s">
        <v>343</v>
      </c>
      <c r="C3" s="444">
        <v>7.0000000000000007E-2</v>
      </c>
      <c r="D3" s="440">
        <v>1</v>
      </c>
      <c r="E3" s="441">
        <v>1</v>
      </c>
      <c r="F3" s="519">
        <v>1</v>
      </c>
      <c r="G3" s="522">
        <f>SUM(D3:F3)</f>
        <v>3</v>
      </c>
      <c r="J3" s="790" t="s">
        <v>343</v>
      </c>
      <c r="K3" s="460" t="s">
        <v>343</v>
      </c>
      <c r="L3" s="461">
        <f>SUM(D3:F3)</f>
        <v>3</v>
      </c>
      <c r="M3" s="792">
        <f>SUM(L3:L4)/SUM(L3:L8)</f>
        <v>0.4</v>
      </c>
    </row>
    <row r="4" spans="1:14" ht="16.5" customHeight="1" thickBot="1">
      <c r="A4" s="761"/>
      <c r="B4" s="445" t="s">
        <v>344</v>
      </c>
      <c r="C4" s="446">
        <v>0.1</v>
      </c>
      <c r="D4" s="440">
        <v>1</v>
      </c>
      <c r="E4" s="447">
        <v>1</v>
      </c>
      <c r="F4" s="519">
        <v>1</v>
      </c>
      <c r="G4" s="523">
        <f t="shared" ref="G4:G7" si="0">SUM(D4:F4)</f>
        <v>3</v>
      </c>
      <c r="J4" s="791"/>
      <c r="K4" s="462" t="s">
        <v>344</v>
      </c>
      <c r="L4" s="461">
        <f>SUM(D4:F4)</f>
        <v>3</v>
      </c>
      <c r="M4" s="793"/>
    </row>
    <row r="5" spans="1:14" ht="21" thickBot="1">
      <c r="A5" s="762"/>
      <c r="B5" s="448" t="s">
        <v>119</v>
      </c>
      <c r="C5" s="449">
        <v>7.0000000000000007E-2</v>
      </c>
      <c r="D5" s="450">
        <v>1</v>
      </c>
      <c r="E5" s="451">
        <v>1</v>
      </c>
      <c r="F5" s="520">
        <v>1</v>
      </c>
      <c r="G5" s="523">
        <f t="shared" si="0"/>
        <v>3</v>
      </c>
      <c r="J5" s="463" t="s">
        <v>120</v>
      </c>
      <c r="K5" s="464" t="s">
        <v>119</v>
      </c>
      <c r="L5" s="465">
        <f>SUM(D5:F5)</f>
        <v>3</v>
      </c>
      <c r="M5" s="466">
        <f>SUM(L5)/SUM(L3:L8)</f>
        <v>0.2</v>
      </c>
    </row>
    <row r="6" spans="1:14" ht="15.75" thickBot="1">
      <c r="A6" s="763" t="s">
        <v>345</v>
      </c>
      <c r="B6" s="452" t="s">
        <v>346</v>
      </c>
      <c r="C6" s="453">
        <v>4</v>
      </c>
      <c r="D6" s="454">
        <v>1</v>
      </c>
      <c r="E6" s="455">
        <v>1</v>
      </c>
      <c r="F6" s="514">
        <v>1</v>
      </c>
      <c r="G6" s="523">
        <f t="shared" si="0"/>
        <v>3</v>
      </c>
      <c r="J6" s="769" t="s">
        <v>348</v>
      </c>
      <c r="K6" s="467" t="s">
        <v>346</v>
      </c>
      <c r="L6" s="468">
        <f>SUM(D6:F6)</f>
        <v>3</v>
      </c>
      <c r="M6" s="772">
        <f>SUM(L6:L8/SUM(L3:L8))</f>
        <v>0.2</v>
      </c>
    </row>
    <row r="7" spans="1:14" ht="15.75" thickBot="1">
      <c r="A7" s="764"/>
      <c r="B7" s="456" t="s">
        <v>347</v>
      </c>
      <c r="C7" s="457">
        <v>3</v>
      </c>
      <c r="D7" s="458">
        <v>1</v>
      </c>
      <c r="E7" s="458">
        <v>1</v>
      </c>
      <c r="F7" s="521">
        <v>1</v>
      </c>
      <c r="G7" s="524">
        <f t="shared" si="0"/>
        <v>3</v>
      </c>
      <c r="J7" s="770"/>
      <c r="K7" s="469"/>
      <c r="L7" s="470"/>
      <c r="M7" s="773"/>
    </row>
    <row r="8" spans="1:14" ht="15.75" thickBot="1">
      <c r="G8" s="459"/>
      <c r="J8" s="771"/>
      <c r="K8" s="471" t="s">
        <v>347</v>
      </c>
      <c r="L8" s="468">
        <f>SUM(D7:F7)</f>
        <v>3</v>
      </c>
      <c r="M8" s="774"/>
    </row>
    <row r="9" spans="1:14" ht="14.25" customHeight="1">
      <c r="A9" s="776" t="s">
        <v>75</v>
      </c>
      <c r="B9" s="776"/>
      <c r="C9" s="777"/>
      <c r="D9" s="765">
        <v>0.11666700000000001</v>
      </c>
      <c r="E9" s="765">
        <v>0.13333300000000001</v>
      </c>
      <c r="F9" s="785">
        <v>0.183333</v>
      </c>
      <c r="G9" s="527"/>
    </row>
    <row r="10" spans="1:14">
      <c r="A10" s="776"/>
      <c r="B10" s="776"/>
      <c r="C10" s="777"/>
      <c r="D10" s="766"/>
      <c r="E10" s="766"/>
      <c r="F10" s="737"/>
      <c r="G10" s="527"/>
    </row>
    <row r="11" spans="1:14">
      <c r="A11" s="778" t="s">
        <v>77</v>
      </c>
      <c r="B11" s="779"/>
      <c r="C11" s="780"/>
      <c r="D11" s="786">
        <f>SUMPRODUCT(D6:D7,$C6:$C7)*SUMPRODUCT(D3:D5,$C3:$C5)</f>
        <v>1.6800000000000002</v>
      </c>
      <c r="E11" s="786">
        <f>SUMPRODUCT(E6:E7,$C6:$C7)*SUMPRODUCT(E3:E5,$C3:$C5)</f>
        <v>1.6800000000000002</v>
      </c>
      <c r="F11" s="736">
        <f>SUMPRODUCT(F6:F7,$C6:$C7)*SUMPRODUCT(F3:F5,$C3:$C5)</f>
        <v>1.6800000000000002</v>
      </c>
      <c r="G11" s="527"/>
    </row>
    <row r="12" spans="1:14" ht="43.5" customHeight="1">
      <c r="A12" s="778"/>
      <c r="B12" s="779"/>
      <c r="C12" s="780"/>
      <c r="D12" s="787"/>
      <c r="E12" s="787"/>
      <c r="F12" s="789"/>
      <c r="G12" s="527"/>
    </row>
    <row r="13" spans="1:14" ht="27" customHeight="1">
      <c r="A13" s="778"/>
      <c r="B13" s="779"/>
      <c r="C13" s="780"/>
      <c r="D13" s="788"/>
      <c r="E13" s="788"/>
      <c r="F13" s="737"/>
      <c r="G13" s="527"/>
    </row>
    <row r="14" spans="1:14" ht="17.25" customHeight="1">
      <c r="A14" s="781" t="s">
        <v>76</v>
      </c>
      <c r="B14" s="782"/>
      <c r="C14" s="782"/>
      <c r="D14" s="783">
        <f t="shared" ref="D14:E14" si="1">SUMPRODUCT(D3:D7)/D9</f>
        <v>42.857020408513115</v>
      </c>
      <c r="E14" s="783">
        <f t="shared" si="1"/>
        <v>37.50009375023437</v>
      </c>
      <c r="F14" s="767">
        <f>SUMPRODUCT(F3:F7)/F9</f>
        <v>27.272776859594291</v>
      </c>
      <c r="G14" s="526"/>
      <c r="K14" s="474"/>
    </row>
    <row r="15" spans="1:14">
      <c r="A15" s="781"/>
      <c r="B15" s="782"/>
      <c r="C15" s="782"/>
      <c r="D15" s="784"/>
      <c r="E15" s="784"/>
      <c r="F15" s="768"/>
      <c r="G15" s="526"/>
    </row>
    <row r="16" spans="1:14" ht="38.25" customHeight="1">
      <c r="N16" s="472"/>
    </row>
    <row r="17" spans="14:14" ht="16.5" customHeight="1">
      <c r="N17" s="473"/>
    </row>
    <row r="18" spans="14:14" ht="14.25" customHeight="1"/>
  </sheetData>
  <mergeCells count="20">
    <mergeCell ref="J6:J8"/>
    <mergeCell ref="M6:M8"/>
    <mergeCell ref="J1:M2"/>
    <mergeCell ref="A9:C10"/>
    <mergeCell ref="A11:C13"/>
    <mergeCell ref="F9:F10"/>
    <mergeCell ref="D11:D13"/>
    <mergeCell ref="E11:E13"/>
    <mergeCell ref="F11:F13"/>
    <mergeCell ref="J3:J4"/>
    <mergeCell ref="M3:M4"/>
    <mergeCell ref="A2:C2"/>
    <mergeCell ref="A3:A5"/>
    <mergeCell ref="A6:A7"/>
    <mergeCell ref="D9:D10"/>
    <mergeCell ref="E9:E10"/>
    <mergeCell ref="F14:F15"/>
    <mergeCell ref="A14:C15"/>
    <mergeCell ref="D14:D15"/>
    <mergeCell ref="E14:E15"/>
  </mergeCells>
  <conditionalFormatting sqref="F9:F15 D14:E15 G14:G15">
    <cfRule type="colorScale" priority="1">
      <colorScale>
        <cfvo type="min"/>
        <cfvo type="max"/>
        <color rgb="FFFCFCFF"/>
        <color rgb="FFF8696B"/>
      </colorScale>
    </cfRule>
  </conditionalFormatting>
  <conditionalFormatting sqref="L5">
    <cfRule type="colorScale" priority="2">
      <colorScale>
        <cfvo type="min"/>
        <cfvo type="max"/>
        <color rgb="FFFCFCFF"/>
        <color rgb="FFF8696B"/>
      </colorScale>
    </cfRule>
  </conditionalFormatting>
  <conditionalFormatting sqref="F6">
    <cfRule type="colorScale" priority="3">
      <colorScale>
        <cfvo type="min"/>
        <cfvo type="percentile" val="50"/>
        <cfvo type="max"/>
        <color rgb="FF63BE7B"/>
        <color rgb="FFFCFCFF"/>
        <color rgb="FFF8696B"/>
      </colorScale>
    </cfRule>
  </conditionalFormatting>
  <conditionalFormatting sqref="F6">
    <cfRule type="colorScale" priority="4">
      <colorScale>
        <cfvo type="min"/>
        <cfvo type="max"/>
        <color rgb="FFFCFCFF"/>
        <color rgb="FFF8696B"/>
      </colorScale>
    </cfRule>
  </conditionalFormatting>
  <conditionalFormatting sqref="F5">
    <cfRule type="colorScale" priority="5">
      <colorScale>
        <cfvo type="min"/>
        <cfvo type="max"/>
        <color rgb="FFFCFCFF"/>
        <color rgb="FFF8696B"/>
      </colorScale>
    </cfRule>
  </conditionalFormatting>
  <conditionalFormatting sqref="F5:F6">
    <cfRule type="colorScale" priority="6">
      <colorScale>
        <cfvo type="min"/>
        <cfvo type="max"/>
        <color rgb="FFFCFCFF"/>
        <color rgb="FFF8696B"/>
      </colorScale>
    </cfRule>
  </conditionalFormatting>
  <conditionalFormatting sqref="D3:F6">
    <cfRule type="colorScale" priority="7">
      <colorScale>
        <cfvo type="min"/>
        <cfvo type="percentile" val="50"/>
        <cfvo type="max"/>
        <color rgb="FF63BE7B"/>
        <color rgb="FFFCFCFF"/>
        <color rgb="FFF8696B"/>
      </colorScale>
    </cfRule>
  </conditionalFormatting>
  <pageMargins left="0.7" right="0.7" top="0.75" bottom="0.75" header="0.3" footer="0.3"/>
  <pageSetup paperSize="9" orientation="portrait" horizontalDpi="360" verticalDpi="360" r:id="rId1"/>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theme="0"/>
    <outlinePr summaryBelow="0" summaryRight="0"/>
  </sheetPr>
  <dimension ref="A1:BM16"/>
  <sheetViews>
    <sheetView zoomScale="85" zoomScaleNormal="85" workbookViewId="0">
      <selection activeCell="F12" sqref="F12"/>
    </sheetView>
  </sheetViews>
  <sheetFormatPr baseColWidth="10" defaultColWidth="17.28515625" defaultRowHeight="15" customHeight="1"/>
  <cols>
    <col min="1" max="4" width="10.7109375" customWidth="1"/>
    <col min="5" max="5" width="16.7109375" customWidth="1"/>
    <col min="6" max="7" width="10.7109375" customWidth="1"/>
    <col min="8" max="8" width="18.85546875" customWidth="1"/>
    <col min="9" max="9" width="12.85546875" bestFit="1" customWidth="1"/>
    <col min="10" max="10" width="20.42578125" bestFit="1" customWidth="1"/>
    <col min="11" max="14" width="10.7109375" customWidth="1"/>
    <col min="15" max="15" width="15.85546875" customWidth="1"/>
    <col min="16" max="17" width="10.7109375" customWidth="1"/>
    <col min="18" max="18" width="16.28515625" customWidth="1"/>
    <col min="19" max="19" width="20.85546875" customWidth="1"/>
    <col min="20" max="20" width="10.7109375" customWidth="1"/>
    <col min="21" max="21" width="15.7109375" bestFit="1" customWidth="1"/>
    <col min="22" max="22" width="5.85546875" bestFit="1" customWidth="1"/>
    <col min="23" max="23" width="6.5703125" bestFit="1" customWidth="1"/>
    <col min="24" max="24" width="9.42578125" bestFit="1" customWidth="1"/>
    <col min="25" max="25" width="5.140625" bestFit="1" customWidth="1"/>
    <col min="26" max="26" width="19.5703125" style="97" bestFit="1" customWidth="1"/>
    <col min="27" max="27" width="21" bestFit="1" customWidth="1"/>
    <col min="28" max="28" width="20.42578125" bestFit="1" customWidth="1"/>
    <col min="29" max="29" width="7.140625" bestFit="1" customWidth="1"/>
    <col min="30" max="30" width="17.85546875" bestFit="1" customWidth="1"/>
    <col min="31" max="31" width="8.140625" bestFit="1" customWidth="1"/>
    <col min="32" max="33" width="11" bestFit="1" customWidth="1"/>
    <col min="34" max="34" width="21" style="97" bestFit="1" customWidth="1"/>
    <col min="35" max="35" width="12.7109375" style="97" bestFit="1" customWidth="1"/>
    <col min="36" max="36" width="15.7109375" style="97" bestFit="1" customWidth="1"/>
    <col min="37" max="37" width="26.42578125" style="104" bestFit="1" customWidth="1"/>
    <col min="38" max="38" width="8.5703125" style="97" bestFit="1" customWidth="1"/>
    <col min="39" max="39" width="15.7109375" style="75" customWidth="1"/>
    <col min="40" max="41" width="10.7109375" customWidth="1"/>
    <col min="42" max="42" width="12" customWidth="1"/>
    <col min="43" max="43" width="11.5703125" customWidth="1"/>
    <col min="44" max="46" width="10.7109375" customWidth="1"/>
    <col min="47" max="47" width="14.140625" bestFit="1" customWidth="1"/>
    <col min="48" max="48" width="10.7109375" customWidth="1"/>
    <col min="49" max="49" width="7" bestFit="1" customWidth="1"/>
    <col min="50" max="50" width="13.28515625" bestFit="1" customWidth="1"/>
    <col min="51" max="51" width="14.5703125" bestFit="1" customWidth="1"/>
    <col min="52" max="65" width="10.7109375" customWidth="1"/>
  </cols>
  <sheetData>
    <row r="1" spans="1:65" ht="51.75" customHeight="1" thickBot="1">
      <c r="A1" s="28"/>
      <c r="B1" s="796" t="s">
        <v>45</v>
      </c>
      <c r="C1" s="548"/>
      <c r="D1" s="548"/>
      <c r="E1" s="548"/>
      <c r="F1" s="548"/>
      <c r="G1" s="548"/>
      <c r="H1" s="548"/>
      <c r="I1" s="548"/>
      <c r="J1" s="548"/>
      <c r="K1" s="548"/>
      <c r="L1" s="548"/>
      <c r="M1" s="548"/>
      <c r="N1" s="548"/>
      <c r="O1" s="548"/>
      <c r="P1" s="548"/>
      <c r="Q1" s="548"/>
      <c r="R1" s="28"/>
      <c r="S1" s="28"/>
      <c r="T1" s="87"/>
      <c r="U1" s="86"/>
      <c r="V1" s="86"/>
      <c r="W1" s="86"/>
      <c r="X1" s="86"/>
      <c r="Y1" s="86"/>
      <c r="Z1" s="86"/>
      <c r="AA1" s="86"/>
      <c r="AB1" s="86"/>
      <c r="AC1" s="86"/>
      <c r="AD1" s="86"/>
      <c r="AE1" s="86"/>
      <c r="AF1" s="86"/>
      <c r="AG1" s="86"/>
      <c r="AH1" s="86"/>
      <c r="AI1" s="86"/>
      <c r="AJ1" s="86"/>
      <c r="AK1" s="86"/>
      <c r="AL1" s="86"/>
      <c r="AM1" s="86"/>
      <c r="AN1" s="28"/>
      <c r="BG1" s="28"/>
      <c r="BH1" s="28"/>
      <c r="BI1" s="28"/>
      <c r="BJ1" s="28"/>
      <c r="BK1" s="28"/>
      <c r="BL1" s="28"/>
      <c r="BM1" s="28"/>
    </row>
    <row r="2" spans="1:65" ht="15.75" customHeight="1" thickBot="1">
      <c r="A2" s="797"/>
      <c r="B2" s="799" t="s">
        <v>46</v>
      </c>
      <c r="C2" s="800"/>
      <c r="D2" s="800"/>
      <c r="E2" s="800"/>
      <c r="F2" s="801"/>
      <c r="G2" s="802" t="s">
        <v>47</v>
      </c>
      <c r="H2" s="802"/>
      <c r="I2" s="802"/>
      <c r="J2" s="803"/>
      <c r="K2" s="809" t="s">
        <v>48</v>
      </c>
      <c r="L2" s="810"/>
      <c r="M2" s="811" t="s">
        <v>49</v>
      </c>
      <c r="N2" s="812"/>
      <c r="O2" s="812"/>
      <c r="P2" s="812"/>
      <c r="Q2" s="812"/>
      <c r="R2" s="812"/>
      <c r="S2" s="812"/>
      <c r="T2" s="813"/>
      <c r="U2" s="814" t="s">
        <v>50</v>
      </c>
      <c r="V2" s="815"/>
      <c r="W2" s="815"/>
      <c r="X2" s="815"/>
      <c r="Y2" s="815"/>
      <c r="Z2" s="815"/>
      <c r="AA2" s="815"/>
      <c r="AB2" s="815"/>
      <c r="AC2" s="815"/>
      <c r="AD2" s="815"/>
      <c r="AE2" s="815"/>
      <c r="AF2" s="815"/>
      <c r="AG2" s="815"/>
      <c r="AH2" s="99"/>
      <c r="AI2" s="99"/>
      <c r="AJ2" s="99"/>
      <c r="AK2" s="105"/>
      <c r="AL2" s="99"/>
      <c r="AM2" s="83" t="s">
        <v>52</v>
      </c>
      <c r="AN2" s="806" t="s">
        <v>53</v>
      </c>
      <c r="AO2" s="807"/>
      <c r="AP2" s="807"/>
      <c r="AQ2" s="807"/>
      <c r="AR2" s="808"/>
      <c r="AS2" s="816" t="s">
        <v>54</v>
      </c>
      <c r="AT2" s="817"/>
      <c r="AU2" s="817"/>
      <c r="AV2" s="817"/>
      <c r="AW2" s="817"/>
      <c r="AX2" s="817"/>
      <c r="AY2" s="804" t="s">
        <v>55</v>
      </c>
      <c r="AZ2" s="805"/>
      <c r="BB2" s="80"/>
    </row>
    <row r="3" spans="1:65" ht="102" customHeight="1">
      <c r="A3" s="798"/>
      <c r="B3" s="39" t="s">
        <v>118</v>
      </c>
      <c r="C3" s="39" t="s">
        <v>119</v>
      </c>
      <c r="D3" s="39" t="s">
        <v>120</v>
      </c>
      <c r="E3" s="39" t="s">
        <v>107</v>
      </c>
      <c r="F3" s="39" t="s">
        <v>106</v>
      </c>
      <c r="G3" s="123" t="s">
        <v>97</v>
      </c>
      <c r="H3" s="123" t="s">
        <v>108</v>
      </c>
      <c r="I3" s="76" t="s">
        <v>243</v>
      </c>
      <c r="J3" s="84" t="s">
        <v>121</v>
      </c>
      <c r="K3" s="85" t="s">
        <v>122</v>
      </c>
      <c r="L3" s="40" t="s">
        <v>93</v>
      </c>
      <c r="M3" s="77" t="s">
        <v>123</v>
      </c>
      <c r="N3" s="77" t="s">
        <v>124</v>
      </c>
      <c r="O3" s="77" t="s">
        <v>125</v>
      </c>
      <c r="P3" s="77" t="s">
        <v>126</v>
      </c>
      <c r="Q3" s="77" t="s">
        <v>129</v>
      </c>
      <c r="R3" s="77" t="s">
        <v>127</v>
      </c>
      <c r="S3" s="77" t="s">
        <v>128</v>
      </c>
      <c r="T3" s="77" t="s">
        <v>130</v>
      </c>
      <c r="U3" s="41" t="s">
        <v>195</v>
      </c>
      <c r="V3" s="78" t="s">
        <v>131</v>
      </c>
      <c r="W3" s="78" t="s">
        <v>137</v>
      </c>
      <c r="X3" s="42" t="s">
        <v>170</v>
      </c>
      <c r="Y3" s="79" t="s">
        <v>133</v>
      </c>
      <c r="Z3" s="42" t="s">
        <v>196</v>
      </c>
      <c r="AA3" s="79" t="s">
        <v>134</v>
      </c>
      <c r="AB3" s="79" t="s">
        <v>103</v>
      </c>
      <c r="AC3" s="79" t="s">
        <v>101</v>
      </c>
      <c r="AD3" s="79" t="s">
        <v>132</v>
      </c>
      <c r="AE3" s="42" t="s">
        <v>56</v>
      </c>
      <c r="AF3" s="79" t="s">
        <v>57</v>
      </c>
      <c r="AG3" s="161" t="s">
        <v>186</v>
      </c>
      <c r="AH3" s="121" t="s">
        <v>134</v>
      </c>
      <c r="AI3" s="122" t="s">
        <v>197</v>
      </c>
      <c r="AJ3" s="117" t="s">
        <v>143</v>
      </c>
      <c r="AK3" s="118" t="s">
        <v>219</v>
      </c>
      <c r="AL3" s="118" t="s">
        <v>99</v>
      </c>
      <c r="AM3" s="119" t="s">
        <v>58</v>
      </c>
      <c r="AN3" s="45" t="s">
        <v>59</v>
      </c>
      <c r="AO3" s="46" t="s">
        <v>60</v>
      </c>
      <c r="AP3" s="46" t="s">
        <v>62</v>
      </c>
      <c r="AQ3" s="46" t="s">
        <v>63</v>
      </c>
      <c r="AR3" s="47" t="s">
        <v>64</v>
      </c>
      <c r="AS3" s="49" t="s">
        <v>65</v>
      </c>
      <c r="AT3" s="49" t="s">
        <v>94</v>
      </c>
      <c r="AU3" s="49" t="s">
        <v>95</v>
      </c>
      <c r="AV3" s="81" t="s">
        <v>135</v>
      </c>
      <c r="AW3" s="49" t="s">
        <v>96</v>
      </c>
      <c r="AX3" s="82" t="s">
        <v>136</v>
      </c>
      <c r="AY3" s="52" t="s">
        <v>66</v>
      </c>
      <c r="AZ3" s="89" t="s">
        <v>67</v>
      </c>
    </row>
    <row r="4" spans="1:65">
      <c r="A4" s="53" t="s">
        <v>68</v>
      </c>
      <c r="B4" s="230">
        <v>1</v>
      </c>
      <c r="C4" s="230">
        <v>1</v>
      </c>
      <c r="D4" s="230">
        <v>1</v>
      </c>
      <c r="E4" s="55">
        <v>0</v>
      </c>
      <c r="F4" s="55">
        <v>0</v>
      </c>
      <c r="G4" s="230">
        <v>1</v>
      </c>
      <c r="H4" s="230">
        <v>1</v>
      </c>
      <c r="I4" s="230">
        <v>1</v>
      </c>
      <c r="J4" s="55">
        <v>0</v>
      </c>
      <c r="K4" s="230">
        <v>1</v>
      </c>
      <c r="L4" s="55">
        <v>0</v>
      </c>
      <c r="M4" s="55">
        <v>0</v>
      </c>
      <c r="N4" s="55">
        <v>0</v>
      </c>
      <c r="O4" s="230">
        <v>1</v>
      </c>
      <c r="P4" s="55">
        <v>0</v>
      </c>
      <c r="Q4" s="55">
        <v>0</v>
      </c>
      <c r="R4" s="230">
        <v>1</v>
      </c>
      <c r="S4" s="55">
        <v>0</v>
      </c>
      <c r="T4" s="55">
        <v>0</v>
      </c>
      <c r="U4" s="230">
        <v>1</v>
      </c>
      <c r="V4" s="55">
        <v>0</v>
      </c>
      <c r="W4" s="230">
        <v>1</v>
      </c>
      <c r="X4" s="230">
        <v>1</v>
      </c>
      <c r="Y4" s="55">
        <v>0</v>
      </c>
      <c r="Z4" s="230">
        <v>1</v>
      </c>
      <c r="AA4" s="55">
        <v>0</v>
      </c>
      <c r="AB4" s="55">
        <v>0</v>
      </c>
      <c r="AC4" s="230">
        <v>1</v>
      </c>
      <c r="AD4" s="55">
        <v>0</v>
      </c>
      <c r="AE4" s="230">
        <v>1</v>
      </c>
      <c r="AF4" s="230">
        <v>1</v>
      </c>
      <c r="AG4" s="55">
        <v>0</v>
      </c>
      <c r="AH4" s="120">
        <v>0</v>
      </c>
      <c r="AI4" s="232">
        <v>1</v>
      </c>
      <c r="AJ4" s="116">
        <v>0</v>
      </c>
      <c r="AK4" s="231">
        <v>1</v>
      </c>
      <c r="AL4" s="116">
        <v>0</v>
      </c>
      <c r="AM4" s="55">
        <v>0</v>
      </c>
      <c r="AN4" s="55">
        <v>0</v>
      </c>
      <c r="AO4" s="230">
        <v>1</v>
      </c>
      <c r="AP4" s="230">
        <v>1</v>
      </c>
      <c r="AQ4" s="55">
        <v>0</v>
      </c>
      <c r="AR4" s="55">
        <v>0</v>
      </c>
      <c r="AS4" s="230">
        <v>1</v>
      </c>
      <c r="AT4" s="55">
        <v>0</v>
      </c>
      <c r="AU4" s="55">
        <v>0</v>
      </c>
      <c r="AV4" s="55">
        <v>0</v>
      </c>
      <c r="AW4" s="230">
        <v>1</v>
      </c>
      <c r="AX4" s="55">
        <v>0</v>
      </c>
      <c r="AY4" s="55">
        <v>0</v>
      </c>
      <c r="AZ4" s="57">
        <f t="shared" ref="AZ4:AZ9" si="0">SUM(B4:AY4)</f>
        <v>22</v>
      </c>
    </row>
    <row r="5" spans="1:65">
      <c r="A5" s="53" t="s">
        <v>70</v>
      </c>
      <c r="B5" s="55">
        <v>0</v>
      </c>
      <c r="C5" s="55">
        <v>0</v>
      </c>
      <c r="D5" s="55">
        <v>0</v>
      </c>
      <c r="E5" s="55">
        <v>0</v>
      </c>
      <c r="F5" s="55">
        <v>0</v>
      </c>
      <c r="G5" s="55">
        <v>0</v>
      </c>
      <c r="H5" s="55">
        <v>0</v>
      </c>
      <c r="I5" s="55">
        <v>0</v>
      </c>
      <c r="J5" s="230">
        <v>1</v>
      </c>
      <c r="K5" s="55">
        <v>0</v>
      </c>
      <c r="L5" s="55">
        <v>0</v>
      </c>
      <c r="M5" s="55">
        <v>0</v>
      </c>
      <c r="N5" s="55">
        <v>0</v>
      </c>
      <c r="O5" s="55">
        <v>0</v>
      </c>
      <c r="P5" s="55">
        <v>0</v>
      </c>
      <c r="Q5" s="230">
        <v>1</v>
      </c>
      <c r="R5" s="55">
        <v>0</v>
      </c>
      <c r="S5" s="230">
        <v>1</v>
      </c>
      <c r="T5" s="55">
        <v>0</v>
      </c>
      <c r="U5" s="55">
        <v>0</v>
      </c>
      <c r="V5" s="230">
        <v>1</v>
      </c>
      <c r="W5" s="55">
        <v>0</v>
      </c>
      <c r="X5" s="55">
        <v>0</v>
      </c>
      <c r="Y5" s="55">
        <v>0</v>
      </c>
      <c r="Z5" s="55">
        <v>0</v>
      </c>
      <c r="AA5" s="55">
        <v>0</v>
      </c>
      <c r="AB5" s="55">
        <v>0</v>
      </c>
      <c r="AC5" s="55">
        <v>0</v>
      </c>
      <c r="AD5" s="55">
        <v>0</v>
      </c>
      <c r="AE5" s="55">
        <v>0</v>
      </c>
      <c r="AF5" s="55">
        <v>0</v>
      </c>
      <c r="AG5" s="230">
        <v>1</v>
      </c>
      <c r="AH5" s="116">
        <v>0</v>
      </c>
      <c r="AI5" s="116">
        <v>0</v>
      </c>
      <c r="AJ5" s="116">
        <v>0</v>
      </c>
      <c r="AK5" s="116">
        <v>0</v>
      </c>
      <c r="AL5" s="55">
        <v>0</v>
      </c>
      <c r="AM5" s="55">
        <v>0</v>
      </c>
      <c r="AN5" s="55">
        <v>0</v>
      </c>
      <c r="AO5" s="55">
        <v>0</v>
      </c>
      <c r="AP5" s="55">
        <v>0</v>
      </c>
      <c r="AQ5" s="55">
        <v>0</v>
      </c>
      <c r="AR5" s="55">
        <v>0</v>
      </c>
      <c r="AS5" s="55">
        <v>0</v>
      </c>
      <c r="AT5" s="55">
        <v>0</v>
      </c>
      <c r="AU5" s="55">
        <v>0</v>
      </c>
      <c r="AV5" s="55">
        <v>0</v>
      </c>
      <c r="AW5" s="55">
        <v>0</v>
      </c>
      <c r="AX5" s="230">
        <v>1</v>
      </c>
      <c r="AY5" s="55">
        <v>0</v>
      </c>
      <c r="AZ5" s="57">
        <f t="shared" si="0"/>
        <v>6</v>
      </c>
    </row>
    <row r="6" spans="1:65">
      <c r="A6" s="53" t="s">
        <v>71</v>
      </c>
      <c r="B6" s="55">
        <v>0</v>
      </c>
      <c r="C6" s="55">
        <v>0</v>
      </c>
      <c r="D6" s="55">
        <v>0</v>
      </c>
      <c r="E6" s="230">
        <v>1</v>
      </c>
      <c r="F6" s="230">
        <v>1</v>
      </c>
      <c r="G6" s="55">
        <v>0</v>
      </c>
      <c r="H6" s="55">
        <v>0</v>
      </c>
      <c r="I6" s="55">
        <v>0</v>
      </c>
      <c r="J6" s="55">
        <v>0</v>
      </c>
      <c r="K6" s="55">
        <v>0</v>
      </c>
      <c r="L6" s="55">
        <v>0</v>
      </c>
      <c r="M6" s="55">
        <v>0</v>
      </c>
      <c r="N6" s="55">
        <v>0</v>
      </c>
      <c r="O6" s="55">
        <v>0</v>
      </c>
      <c r="P6" s="230">
        <v>1</v>
      </c>
      <c r="Q6" s="55">
        <v>0</v>
      </c>
      <c r="R6" s="55">
        <v>0</v>
      </c>
      <c r="S6" s="55">
        <v>0</v>
      </c>
      <c r="T6" s="55">
        <v>0</v>
      </c>
      <c r="U6" s="55">
        <v>0</v>
      </c>
      <c r="V6" s="55">
        <v>0</v>
      </c>
      <c r="W6" s="55">
        <v>0</v>
      </c>
      <c r="X6" s="55">
        <v>0</v>
      </c>
      <c r="Y6" s="230">
        <v>1</v>
      </c>
      <c r="Z6" s="55">
        <v>0</v>
      </c>
      <c r="AA6" s="55">
        <v>0</v>
      </c>
      <c r="AB6" s="230">
        <v>1</v>
      </c>
      <c r="AC6" s="55">
        <v>0</v>
      </c>
      <c r="AD6" s="230">
        <v>1</v>
      </c>
      <c r="AE6" s="55">
        <v>0</v>
      </c>
      <c r="AF6" s="55">
        <v>0</v>
      </c>
      <c r="AG6" s="55">
        <v>0</v>
      </c>
      <c r="AH6" s="231">
        <v>1</v>
      </c>
      <c r="AI6" s="116">
        <v>0</v>
      </c>
      <c r="AJ6" s="231">
        <v>1</v>
      </c>
      <c r="AK6" s="116">
        <v>0</v>
      </c>
      <c r="AL6" s="55">
        <v>0</v>
      </c>
      <c r="AM6" s="55">
        <v>0</v>
      </c>
      <c r="AN6" s="230">
        <v>1</v>
      </c>
      <c r="AO6" s="55">
        <v>0</v>
      </c>
      <c r="AP6" s="55">
        <v>0</v>
      </c>
      <c r="AQ6" s="55">
        <v>0</v>
      </c>
      <c r="AR6" s="55">
        <v>0</v>
      </c>
      <c r="AS6" s="55">
        <v>0</v>
      </c>
      <c r="AT6" s="55">
        <v>0</v>
      </c>
      <c r="AU6" s="230">
        <v>1</v>
      </c>
      <c r="AV6" s="55">
        <v>0</v>
      </c>
      <c r="AW6" s="55">
        <v>0</v>
      </c>
      <c r="AX6" s="55">
        <v>0</v>
      </c>
      <c r="AY6" s="55">
        <v>0</v>
      </c>
      <c r="AZ6" s="57">
        <f t="shared" si="0"/>
        <v>10</v>
      </c>
    </row>
    <row r="7" spans="1:65">
      <c r="A7" s="53" t="s">
        <v>72</v>
      </c>
      <c r="B7" s="55">
        <v>0</v>
      </c>
      <c r="C7" s="55">
        <v>0</v>
      </c>
      <c r="D7" s="55">
        <v>0</v>
      </c>
      <c r="E7" s="55">
        <v>0</v>
      </c>
      <c r="F7" s="55">
        <v>0</v>
      </c>
      <c r="G7" s="55">
        <v>0</v>
      </c>
      <c r="H7" s="55">
        <v>0</v>
      </c>
      <c r="I7" s="55">
        <v>0</v>
      </c>
      <c r="J7" s="55">
        <v>0</v>
      </c>
      <c r="K7" s="55">
        <v>0</v>
      </c>
      <c r="L7" s="55">
        <v>0</v>
      </c>
      <c r="M7" s="55">
        <v>0</v>
      </c>
      <c r="N7" s="55">
        <v>0</v>
      </c>
      <c r="O7" s="55">
        <v>0</v>
      </c>
      <c r="P7" s="55">
        <v>0</v>
      </c>
      <c r="Q7" s="55">
        <v>0</v>
      </c>
      <c r="R7" s="55">
        <v>0</v>
      </c>
      <c r="S7" s="55">
        <v>0</v>
      </c>
      <c r="T7" s="55">
        <v>0</v>
      </c>
      <c r="U7" s="55">
        <v>0</v>
      </c>
      <c r="V7" s="55">
        <v>0</v>
      </c>
      <c r="W7" s="55">
        <v>0</v>
      </c>
      <c r="X7" s="55">
        <v>0</v>
      </c>
      <c r="Y7" s="55">
        <v>0</v>
      </c>
      <c r="Z7" s="55">
        <v>0</v>
      </c>
      <c r="AA7" s="55">
        <v>0</v>
      </c>
      <c r="AB7" s="55">
        <v>0</v>
      </c>
      <c r="AC7" s="55">
        <v>0</v>
      </c>
      <c r="AD7" s="55">
        <v>0</v>
      </c>
      <c r="AE7" s="55">
        <v>0</v>
      </c>
      <c r="AF7" s="55">
        <v>0</v>
      </c>
      <c r="AG7" s="55">
        <v>0</v>
      </c>
      <c r="AH7" s="116">
        <v>0</v>
      </c>
      <c r="AI7" s="116">
        <v>0</v>
      </c>
      <c r="AJ7" s="116">
        <v>0</v>
      </c>
      <c r="AK7" s="116">
        <v>0</v>
      </c>
      <c r="AL7" s="230">
        <v>1</v>
      </c>
      <c r="AM7" s="230">
        <v>1</v>
      </c>
      <c r="AN7" s="55">
        <v>0</v>
      </c>
      <c r="AO7" s="55">
        <v>0</v>
      </c>
      <c r="AP7" s="55">
        <v>0</v>
      </c>
      <c r="AQ7" s="230">
        <v>1</v>
      </c>
      <c r="AR7" s="55">
        <v>0</v>
      </c>
      <c r="AS7" s="55">
        <v>0</v>
      </c>
      <c r="AT7" s="55">
        <v>0</v>
      </c>
      <c r="AU7" s="55">
        <v>0</v>
      </c>
      <c r="AV7" s="55">
        <v>0</v>
      </c>
      <c r="AW7" s="55">
        <v>0</v>
      </c>
      <c r="AX7" s="55">
        <v>0</v>
      </c>
      <c r="AY7" s="55">
        <v>0</v>
      </c>
      <c r="AZ7" s="57">
        <f t="shared" si="0"/>
        <v>3</v>
      </c>
    </row>
    <row r="8" spans="1:65">
      <c r="A8" s="53" t="s">
        <v>73</v>
      </c>
      <c r="B8" s="55">
        <v>0</v>
      </c>
      <c r="C8" s="55">
        <v>0</v>
      </c>
      <c r="D8" s="55">
        <v>0</v>
      </c>
      <c r="E8" s="55">
        <v>0</v>
      </c>
      <c r="F8" s="55">
        <v>0</v>
      </c>
      <c r="G8" s="55">
        <v>0</v>
      </c>
      <c r="H8" s="55">
        <v>0</v>
      </c>
      <c r="I8" s="55">
        <v>0</v>
      </c>
      <c r="J8" s="55">
        <v>0</v>
      </c>
      <c r="K8" s="55">
        <v>0</v>
      </c>
      <c r="L8" s="55">
        <v>0</v>
      </c>
      <c r="M8" s="230">
        <v>1</v>
      </c>
      <c r="N8" s="230">
        <v>1</v>
      </c>
      <c r="O8" s="55">
        <v>0</v>
      </c>
      <c r="P8" s="55">
        <v>0</v>
      </c>
      <c r="Q8" s="55">
        <v>0</v>
      </c>
      <c r="R8" s="55">
        <v>0</v>
      </c>
      <c r="S8" s="55">
        <v>0</v>
      </c>
      <c r="T8" s="55">
        <v>0</v>
      </c>
      <c r="U8" s="55">
        <v>0</v>
      </c>
      <c r="V8" s="55">
        <v>0</v>
      </c>
      <c r="W8" s="55">
        <v>0</v>
      </c>
      <c r="X8" s="55">
        <v>0</v>
      </c>
      <c r="Y8" s="55">
        <v>0</v>
      </c>
      <c r="Z8" s="55">
        <v>0</v>
      </c>
      <c r="AA8" s="230">
        <v>1</v>
      </c>
      <c r="AB8" s="55">
        <v>0</v>
      </c>
      <c r="AC8" s="55">
        <v>0</v>
      </c>
      <c r="AD8" s="55">
        <v>0</v>
      </c>
      <c r="AE8" s="55">
        <v>0</v>
      </c>
      <c r="AF8" s="55">
        <v>0</v>
      </c>
      <c r="AG8" s="55">
        <v>0</v>
      </c>
      <c r="AH8" s="116">
        <v>0</v>
      </c>
      <c r="AI8" s="116">
        <v>0</v>
      </c>
      <c r="AJ8" s="116">
        <v>0</v>
      </c>
      <c r="AK8" s="116">
        <v>0</v>
      </c>
      <c r="AL8" s="55">
        <v>0</v>
      </c>
      <c r="AM8" s="55">
        <v>0</v>
      </c>
      <c r="AN8" s="55">
        <v>0</v>
      </c>
      <c r="AO8" s="55">
        <v>0</v>
      </c>
      <c r="AP8" s="55">
        <v>0</v>
      </c>
      <c r="AQ8" s="55">
        <v>0</v>
      </c>
      <c r="AR8" s="55">
        <v>0</v>
      </c>
      <c r="AS8" s="55">
        <v>0</v>
      </c>
      <c r="AT8" s="230">
        <v>1</v>
      </c>
      <c r="AU8" s="55">
        <v>0</v>
      </c>
      <c r="AV8" s="55">
        <v>0</v>
      </c>
      <c r="AW8" s="55">
        <v>0</v>
      </c>
      <c r="AX8" s="55">
        <v>0</v>
      </c>
      <c r="AY8" s="230">
        <v>1</v>
      </c>
      <c r="AZ8" s="57">
        <f t="shared" si="0"/>
        <v>5</v>
      </c>
    </row>
    <row r="9" spans="1:65">
      <c r="A9" s="53" t="s">
        <v>74</v>
      </c>
      <c r="B9" s="55">
        <v>0</v>
      </c>
      <c r="C9" s="55">
        <v>0</v>
      </c>
      <c r="D9" s="55">
        <v>0</v>
      </c>
      <c r="E9" s="55">
        <v>0</v>
      </c>
      <c r="F9" s="55">
        <v>0</v>
      </c>
      <c r="G9" s="55">
        <v>0</v>
      </c>
      <c r="H9" s="55">
        <v>0</v>
      </c>
      <c r="I9" s="55">
        <v>0</v>
      </c>
      <c r="J9" s="55">
        <v>0</v>
      </c>
      <c r="K9" s="55">
        <v>0</v>
      </c>
      <c r="L9" s="230">
        <v>1</v>
      </c>
      <c r="M9" s="55">
        <v>0</v>
      </c>
      <c r="N9" s="55">
        <v>0</v>
      </c>
      <c r="O9" s="55">
        <v>0</v>
      </c>
      <c r="P9" s="55">
        <v>0</v>
      </c>
      <c r="Q9" s="55">
        <v>0</v>
      </c>
      <c r="R9" s="55">
        <v>0</v>
      </c>
      <c r="S9" s="55">
        <v>0</v>
      </c>
      <c r="T9" s="230">
        <v>1</v>
      </c>
      <c r="U9" s="55">
        <v>0</v>
      </c>
      <c r="V9" s="55">
        <v>0</v>
      </c>
      <c r="W9" s="55">
        <v>0</v>
      </c>
      <c r="X9" s="55">
        <v>0</v>
      </c>
      <c r="Y9" s="55">
        <v>0</v>
      </c>
      <c r="Z9" s="55">
        <v>0</v>
      </c>
      <c r="AA9" s="55">
        <v>0</v>
      </c>
      <c r="AB9" s="55">
        <v>0</v>
      </c>
      <c r="AC9" s="55">
        <v>0</v>
      </c>
      <c r="AD9" s="55">
        <v>0</v>
      </c>
      <c r="AE9" s="55">
        <v>0</v>
      </c>
      <c r="AF9" s="55">
        <v>0</v>
      </c>
      <c r="AG9" s="55">
        <v>0</v>
      </c>
      <c r="AH9" s="116">
        <v>0</v>
      </c>
      <c r="AI9" s="116">
        <v>0</v>
      </c>
      <c r="AJ9" s="116">
        <v>0</v>
      </c>
      <c r="AK9" s="116">
        <v>0</v>
      </c>
      <c r="AL9" s="55">
        <v>0</v>
      </c>
      <c r="AM9" s="55">
        <v>0</v>
      </c>
      <c r="AN9" s="55">
        <v>0</v>
      </c>
      <c r="AO9" s="55">
        <v>0</v>
      </c>
      <c r="AP9" s="55">
        <v>0</v>
      </c>
      <c r="AQ9" s="55">
        <v>0</v>
      </c>
      <c r="AR9" s="230">
        <v>1</v>
      </c>
      <c r="AS9" s="55">
        <v>0</v>
      </c>
      <c r="AT9" s="55">
        <v>0</v>
      </c>
      <c r="AU9" s="55">
        <v>0</v>
      </c>
      <c r="AV9" s="230">
        <v>1</v>
      </c>
      <c r="AW9" s="55">
        <v>0</v>
      </c>
      <c r="AX9" s="55">
        <v>0</v>
      </c>
      <c r="AY9" s="55">
        <v>0</v>
      </c>
      <c r="AZ9" s="57">
        <f t="shared" si="0"/>
        <v>4</v>
      </c>
    </row>
    <row r="14" spans="1:65" ht="15" customHeight="1">
      <c r="AE14" s="88"/>
    </row>
    <row r="16" spans="1:65" ht="15" customHeight="1">
      <c r="AD16" s="88"/>
    </row>
  </sheetData>
  <mergeCells count="10">
    <mergeCell ref="B1:Q1"/>
    <mergeCell ref="A2:A3"/>
    <mergeCell ref="B2:F2"/>
    <mergeCell ref="G2:J2"/>
    <mergeCell ref="AY2:AZ2"/>
    <mergeCell ref="AN2:AR2"/>
    <mergeCell ref="K2:L2"/>
    <mergeCell ref="M2:T2"/>
    <mergeCell ref="U2:AG2"/>
    <mergeCell ref="AS2:AX2"/>
  </mergeCells>
  <pageMargins left="0.7" right="0.7" top="0.75" bottom="0.75" header="0.3" footer="0.3"/>
  <pageSetup paperSize="9" orientation="portrait" r:id="rId1"/>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90DC5DB-9AA0-4D86-A3E3-C6A6011AE1C3}">
  <dimension ref="A3:X7"/>
  <sheetViews>
    <sheetView zoomScale="70" zoomScaleNormal="70" workbookViewId="0">
      <selection activeCell="Z20" sqref="Z20"/>
    </sheetView>
  </sheetViews>
  <sheetFormatPr baseColWidth="10" defaultRowHeight="15"/>
  <cols>
    <col min="2" max="2" width="25.28515625" bestFit="1" customWidth="1"/>
  </cols>
  <sheetData>
    <row r="3" spans="1:24" ht="18" customHeight="1">
      <c r="B3" s="475" t="s">
        <v>352</v>
      </c>
      <c r="C3" s="475">
        <v>1</v>
      </c>
      <c r="D3" s="475">
        <v>2</v>
      </c>
      <c r="E3" s="475">
        <v>3</v>
      </c>
      <c r="F3" s="475">
        <v>4</v>
      </c>
      <c r="G3" s="475">
        <v>5</v>
      </c>
      <c r="H3" s="475">
        <v>6</v>
      </c>
      <c r="L3" s="818" t="s">
        <v>355</v>
      </c>
      <c r="M3" s="818"/>
      <c r="N3" s="818"/>
      <c r="O3" s="818"/>
      <c r="P3" s="818"/>
      <c r="Q3" s="818"/>
      <c r="R3" s="818"/>
      <c r="S3" s="818"/>
      <c r="T3" s="818"/>
      <c r="U3" s="818"/>
      <c r="V3" s="818"/>
      <c r="W3" s="818"/>
      <c r="X3" s="818"/>
    </row>
    <row r="4" spans="1:24" ht="29.25" customHeight="1">
      <c r="A4" s="88"/>
      <c r="B4" s="476" t="s">
        <v>350</v>
      </c>
      <c r="C4" s="101">
        <f>SUM('Tableau RLD (N. Sanity Beach)'!D23:M24)</f>
        <v>2.4833333333333329</v>
      </c>
      <c r="D4" s="101">
        <f>SUM('Tableau RLD (Jungle Rollers)'!D24:N25)</f>
        <v>2.25</v>
      </c>
      <c r="E4" s="101">
        <f>SUM('Tableau RLD (The Great Gate)'!D29:P30)</f>
        <v>2.6333333333333329</v>
      </c>
      <c r="F4" s="101">
        <f>SUM('Tableau RLD (Boulders)'!D16:J17)</f>
        <v>1.5333333333333332</v>
      </c>
      <c r="G4" s="101">
        <f>SUM('Tableau RLD (Upstream) '!D21:G22)</f>
        <v>1.2833327000000001</v>
      </c>
      <c r="H4" s="101">
        <f>SUM('Tableau RLD (Papu Papu)'!D9:F10)</f>
        <v>0.43333299999999997</v>
      </c>
      <c r="I4" s="88"/>
      <c r="L4" s="818"/>
      <c r="M4" s="818"/>
      <c r="N4" s="818"/>
      <c r="O4" s="818"/>
      <c r="P4" s="818"/>
      <c r="Q4" s="818"/>
      <c r="R4" s="818"/>
      <c r="S4" s="818"/>
      <c r="T4" s="818"/>
      <c r="U4" s="818"/>
      <c r="V4" s="818"/>
      <c r="W4" s="818"/>
      <c r="X4" s="818"/>
    </row>
    <row r="5" spans="1:24" ht="33" customHeight="1">
      <c r="B5" s="477" t="s">
        <v>353</v>
      </c>
      <c r="C5" s="101">
        <f>AVERAGE('Tableau RLD (N. Sanity Beach)'!D25:M27)</f>
        <v>2.6639999999999997</v>
      </c>
      <c r="D5" s="101">
        <f>AVERAGE('Tableau RLD (Jungle Rollers)'!D26:N28)</f>
        <v>4.8409090909090908</v>
      </c>
      <c r="E5" s="101">
        <f>AVERAGE('Tableau RLD (The Great Gate)'!D31:P33)</f>
        <v>7.7753846153846151</v>
      </c>
      <c r="F5" s="101">
        <f>AVERAGE('Tableau RLD (Boulders)'!D18:K20)</f>
        <v>3.2428571428571429</v>
      </c>
      <c r="G5" s="101">
        <f>AVERAGE('Tableau RLD (Upstream) '!D23:G24)</f>
        <v>23.575000000000003</v>
      </c>
      <c r="H5" s="101">
        <f>AVERAGE('Tableau RLD (Papu Papu)'!D11:F13)</f>
        <v>1.6800000000000004</v>
      </c>
      <c r="I5" s="88"/>
      <c r="L5" s="818"/>
      <c r="M5" s="818"/>
      <c r="N5" s="818"/>
      <c r="O5" s="818"/>
      <c r="P5" s="818"/>
      <c r="Q5" s="818"/>
      <c r="R5" s="818"/>
      <c r="S5" s="818"/>
      <c r="T5" s="818"/>
      <c r="U5" s="818"/>
      <c r="V5" s="818"/>
      <c r="W5" s="818"/>
      <c r="X5" s="818"/>
    </row>
    <row r="6" spans="1:24" ht="32.25" customHeight="1">
      <c r="B6" s="478" t="s">
        <v>351</v>
      </c>
      <c r="C6" s="101">
        <f>SUMPRODUCT('Tableau RLD (N. Sanity Beach)'!N2:N20)/C4</f>
        <v>42.684563758389267</v>
      </c>
      <c r="D6" s="101">
        <f>SUMPRODUCT('Tableau RLD (Jungle Rollers)'!O2:O21)/D4</f>
        <v>51.555555555555557</v>
      </c>
      <c r="E6" s="101">
        <f>SUMPRODUCT('Tableau RLD (The Great Gate)'!Q2:Q27)/E4</f>
        <v>56.202531645569628</v>
      </c>
      <c r="F6" s="101">
        <f>SUMPRODUCT('Tableau RLD (Boulders)'!K2:K14)/F4</f>
        <v>54.782608695652179</v>
      </c>
      <c r="G6" s="101">
        <f>SUMPRODUCT('Tableau RLD (Upstream) '!H3:H19)/G4</f>
        <v>72.467568230747958</v>
      </c>
      <c r="H6" s="101">
        <f>SUMPRODUCT('Tableau RLD (Papu Papu)'!G3:G7)/H4</f>
        <v>34.615411242624035</v>
      </c>
      <c r="I6" s="88"/>
      <c r="L6" s="818"/>
      <c r="M6" s="818"/>
      <c r="N6" s="818"/>
      <c r="O6" s="818"/>
      <c r="P6" s="818"/>
      <c r="Q6" s="818"/>
      <c r="R6" s="818"/>
      <c r="S6" s="818"/>
      <c r="T6" s="818"/>
      <c r="U6" s="818"/>
      <c r="V6" s="818"/>
      <c r="W6" s="818"/>
      <c r="X6" s="818"/>
    </row>
    <row r="7" spans="1:24">
      <c r="B7" s="88"/>
      <c r="C7" s="88"/>
    </row>
  </sheetData>
  <mergeCells count="1">
    <mergeCell ref="L3:X6"/>
  </mergeCells>
  <conditionalFormatting sqref="C4:H4">
    <cfRule type="colorScale" priority="1">
      <colorScale>
        <cfvo type="min"/>
        <cfvo type="max"/>
        <color theme="0"/>
        <color rgb="FFFCBABC"/>
      </colorScale>
    </cfRule>
  </conditionalFormatting>
  <conditionalFormatting sqref="C5:H5">
    <cfRule type="colorScale" priority="2">
      <colorScale>
        <cfvo type="min"/>
        <cfvo type="max"/>
        <color theme="0"/>
        <color rgb="FFFCBABC"/>
      </colorScale>
    </cfRule>
  </conditionalFormatting>
  <conditionalFormatting sqref="C6:H6">
    <cfRule type="colorScale" priority="3">
      <colorScale>
        <cfvo type="min"/>
        <cfvo type="max"/>
        <color theme="0"/>
        <color rgb="FFFCBABC"/>
      </colorScale>
    </cfRule>
  </conditionalFormatting>
  <pageMargins left="0.7" right="0.7" top="0.75" bottom="0.75" header="0.3" footer="0.3"/>
  <pageSetup paperSize="0" orientation="portrait" horizontalDpi="0" verticalDpi="0" copies="0"/>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Feuilles de calcul</vt:lpstr>
      </vt:variant>
      <vt:variant>
        <vt:i4>16</vt:i4>
      </vt:variant>
    </vt:vector>
  </HeadingPairs>
  <TitlesOfParts>
    <vt:vector size="16" baseType="lpstr">
      <vt:lpstr>HOME</vt:lpstr>
      <vt:lpstr>Brief</vt:lpstr>
      <vt:lpstr>Capacités</vt:lpstr>
      <vt:lpstr>Bestiaire</vt:lpstr>
      <vt:lpstr>Objets LD</vt:lpstr>
      <vt:lpstr>Bonus</vt:lpstr>
      <vt:lpstr>Table des dommages</vt:lpstr>
      <vt:lpstr>RLD Indice de Difficultés</vt:lpstr>
      <vt:lpstr>Tableau RLD (N. Sanity Beach)</vt:lpstr>
      <vt:lpstr>Tableau RLD (Jungle Rollers)</vt:lpstr>
      <vt:lpstr>Tableau RLD (The Great Gate)</vt:lpstr>
      <vt:lpstr>Tableau RLD (Boulders)</vt:lpstr>
      <vt:lpstr>Tableau RLD (Upstream) </vt:lpstr>
      <vt:lpstr>Tableau RLD (Papu Papu)</vt:lpstr>
      <vt:lpstr>Learning Curve</vt:lpstr>
      <vt:lpstr>ANALYSE</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Romain</dc:creator>
  <cp:lastModifiedBy>Romain</cp:lastModifiedBy>
  <dcterms:created xsi:type="dcterms:W3CDTF">2019-01-06T15:14:29Z</dcterms:created>
  <dcterms:modified xsi:type="dcterms:W3CDTF">2019-01-27T20:04:49Z</dcterms:modified>
</cp:coreProperties>
</file>